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codeName="ThisWorkbook" autoCompressPictures="0"/>
  <mc:AlternateContent xmlns:mc="http://schemas.openxmlformats.org/markup-compatibility/2006">
    <mc:Choice Requires="x15">
      <x15ac:absPath xmlns:x15ac="http://schemas.microsoft.com/office/spreadsheetml/2010/11/ac" url="C:\Users\Administrador\Downloads\"/>
    </mc:Choice>
  </mc:AlternateContent>
  <xr:revisionPtr revIDLastSave="0" documentId="13_ncr:1_{D68F9558-4CC8-45E7-9DFF-2E1BC89CB03E}" xr6:coauthVersionLast="47" xr6:coauthVersionMax="47" xr10:uidLastSave="{00000000-0000-0000-0000-000000000000}"/>
  <bookViews>
    <workbookView xWindow="-28920" yWindow="-120" windowWidth="29040" windowHeight="15840" tabRatio="822" firstSheet="5" activeTab="18" xr2:uid="{00000000-000D-0000-FFFF-FFFF00000000}"/>
  </bookViews>
  <sheets>
    <sheet name="RESUMEN" sheetId="28" r:id="rId1"/>
    <sheet name="Starter Comod" sheetId="17" r:id="rId2"/>
    <sheet name="Starter + Comod" sheetId="18" r:id="rId3"/>
    <sheet name="Pro Comod" sheetId="19" r:id="rId4"/>
    <sheet name="Master Comod" sheetId="20" r:id="rId5"/>
    <sheet name="Master + Comod" sheetId="21" r:id="rId6"/>
    <sheet name="MYGE 30 Comod" sheetId="22" r:id="rId7"/>
    <sheet name="MYGE 50 Comodato" sheetId="23" r:id="rId8"/>
    <sheet name="MYGE 100 Comodato" sheetId="24" r:id="rId9"/>
    <sheet name="MYGE 200 Comodato" sheetId="25" r:id="rId10"/>
    <sheet name="Starter" sheetId="7" r:id="rId11"/>
    <sheet name="Starter Plus" sheetId="8" r:id="rId12"/>
    <sheet name="Pro" sheetId="9" r:id="rId13"/>
    <sheet name="Master" sheetId="10" r:id="rId14"/>
    <sheet name="Master Plus" sheetId="11" r:id="rId15"/>
    <sheet name="MYGE 30" sheetId="15" r:id="rId16"/>
    <sheet name="MYGE 50" sheetId="14" r:id="rId17"/>
    <sheet name="MYGE 100" sheetId="16" r:id="rId18"/>
    <sheet name="MYGE 200" sheetId="26" r:id="rId19"/>
  </sheets>
  <externalReferences>
    <externalReference r:id="rId20"/>
  </externalReferences>
  <definedNames>
    <definedName name="ALCANCE">[1]RESTRICCIONES!$A$2:$A$4</definedName>
    <definedName name="FECHAACTUAL">[1]RESTRICCIONES!$A$10</definedName>
    <definedName name="MONEDA">[1]RESTRICCIONES!$E$2:$E$3</definedName>
    <definedName name="SMIN">[1]RESTRICCIONES!$I$2:$I$5</definedName>
  </definedNames>
  <calcPr calcId="181029"/>
</workbook>
</file>

<file path=xl/calcChain.xml><?xml version="1.0" encoding="utf-8"?>
<calcChain xmlns="http://schemas.openxmlformats.org/spreadsheetml/2006/main">
  <c r="N25" i="28" l="1"/>
  <c r="N24" i="28"/>
  <c r="N23" i="28"/>
  <c r="N22" i="28"/>
  <c r="N11" i="28"/>
  <c r="N10" i="28"/>
  <c r="N9" i="28"/>
  <c r="N8" i="28"/>
  <c r="W27" i="28"/>
  <c r="W26" i="28"/>
  <c r="S27" i="28"/>
  <c r="S26" i="28"/>
  <c r="S25" i="28"/>
  <c r="S24" i="28"/>
  <c r="S23" i="28"/>
  <c r="S22" i="28"/>
  <c r="S21" i="28"/>
  <c r="S20" i="28"/>
  <c r="S19" i="28"/>
  <c r="S13" i="28"/>
  <c r="S12" i="28"/>
  <c r="S11" i="28"/>
  <c r="S10" i="28"/>
  <c r="S9" i="28"/>
  <c r="S8" i="28"/>
  <c r="S7" i="28"/>
  <c r="S6" i="28"/>
  <c r="S5" i="28"/>
  <c r="V11" i="28"/>
  <c r="V10" i="28"/>
  <c r="V9" i="28"/>
  <c r="V8" i="28"/>
</calcChain>
</file>

<file path=xl/sharedStrings.xml><?xml version="1.0" encoding="utf-8"?>
<sst xmlns="http://schemas.openxmlformats.org/spreadsheetml/2006/main" count="1278" uniqueCount="147">
  <si>
    <t>Marca</t>
  </si>
  <si>
    <t>Telefono IP</t>
  </si>
  <si>
    <t>Modelo</t>
  </si>
  <si>
    <t>SPA303</t>
  </si>
  <si>
    <t>Cisco</t>
  </si>
  <si>
    <t>Grand Stream</t>
  </si>
  <si>
    <t>Aplicación desarrollada por Anura que permite que las empresas puedan contar con una central telefónica de manera virtual y a través de Internet. Este tipo de servicio es conocido también como Virtual PBX.</t>
  </si>
  <si>
    <t>Con este servicio, Anura permite que la empresa no tenga que adquirir una central telefónica tradicional ni tener que estar lidiando con altos costos de adquisición ni con los problemas típicos de instalación, configuración y mantenimiento.</t>
  </si>
  <si>
    <t>Descripción</t>
  </si>
  <si>
    <t>A quienes está orientado el Servicio de Central Virtual Anura?</t>
  </si>
  <si>
    <t>Los equipos homologados para utilizar nuestro servicio son:</t>
  </si>
  <si>
    <t>Las aplicaciones homologadas para utilizar nuestro servicio son:</t>
  </si>
  <si>
    <t>Counterpath</t>
  </si>
  <si>
    <t>Bria</t>
  </si>
  <si>
    <t>SERVICIOS</t>
  </si>
  <si>
    <t>Este servicio está orientado usuarios comerciales, especificamente Pymes, Empresas, Instituciones Públicas que cuenten con internet y que desean contar con una central telefónica.</t>
  </si>
  <si>
    <t>Costo de Instalación y/o configuración por terminal(*):</t>
  </si>
  <si>
    <t>TERMINALES</t>
  </si>
  <si>
    <t>La empresa debe contar con servicio de Banda Ancha (acceso a internet) adecuada para poder hacer uso de nuestra solución.</t>
  </si>
  <si>
    <t>(*)En caso el cliente compre los equipos a Anura, el costo de instalación y configuración es gratis.</t>
  </si>
  <si>
    <t xml:space="preserve">Restricciones </t>
  </si>
  <si>
    <t>2) Los precios están expresados en Nuevos Soles e incluyen el IGV.</t>
  </si>
  <si>
    <t>9) Los pagos del servicio se realizarán a través de agencias, agentes ó vía pagina web del Banco de Crédito BCP.</t>
  </si>
  <si>
    <t>1) La empresa debe contar con servicio de internet sin congestión, es decir el adecuado para poder hacer uso de nuestra solución en función a la cantidad de llamadas concurrentes (simultáneas) de desee tener, considerando que cada llamado requiere 60kbps de velocidad en internet.</t>
  </si>
  <si>
    <t>3) El pago de los abonos es por mes adelantado y los consumos por mes vencido. Se emitirá una factura ó boleta por el pago recibido.</t>
  </si>
  <si>
    <t>4) Los recibos serán emitidos en formato digital y se enviarán por correo electrónico a las direcciones indicadas por el cliente.</t>
  </si>
  <si>
    <t>10) El usuario debe contar con punto de acceso a internet y conexión electrica en el lugar de instalación del teléfono IP.</t>
  </si>
  <si>
    <t>Precio</t>
  </si>
  <si>
    <t>Plan</t>
  </si>
  <si>
    <t>Zoiper</t>
  </si>
  <si>
    <t>Producto</t>
  </si>
  <si>
    <t>500 min</t>
  </si>
  <si>
    <t>1000 min</t>
  </si>
  <si>
    <t>Minutos incluidos (llamadas a fijo local)</t>
  </si>
  <si>
    <t>7) Los minutos incluidos en los planes no son acumulables, vencen a fin de cada mes.</t>
  </si>
  <si>
    <t>Softphone para Samartphones/ Tablets / PC (Apple)</t>
  </si>
  <si>
    <t>Softphone para Samartphones/ Tablets / PC (Android)</t>
  </si>
  <si>
    <t>8) El adeudo de pago mayor a 1 mes será reportado a las centrales de riesgo.</t>
  </si>
  <si>
    <t>Tarifa de Llamadas:</t>
  </si>
  <si>
    <t>Fijos</t>
  </si>
  <si>
    <t>Moviles</t>
  </si>
  <si>
    <t>Destino</t>
  </si>
  <si>
    <t>El valor de la tarifa es por minuto tarifado al segundo.</t>
  </si>
  <si>
    <t>Yealink</t>
  </si>
  <si>
    <t>GXP1610/15/20/25, GXP2140/60/70, GAC2500)</t>
  </si>
  <si>
    <t xml:space="preserve">5) La fecha de vencimiento de los recibos será el día 8 de cada mes, de no efectuarse el pago correspondiente en la fecha indicada se aplicará el procedimiento establecido en las Condiciones de Uso para la suspensión, corte, reconexión y baja definitiva del servicio. </t>
  </si>
  <si>
    <t>Nota: Otros telefonos IP que cumplan con protocolo SIP2.0 podría ser evaluados para homologación.</t>
  </si>
  <si>
    <t>Nota: Es responsabilidad del cliente adquirir las aplicaciones, y los dispositiovs (Smartphone, PC, Notebooks, Netbooks, Tablets)</t>
  </si>
  <si>
    <t>Anexo adicional: S/. 10</t>
  </si>
  <si>
    <t>El cliente provee sus teléfonos IP compatibles y/o puede adquirir los teléfonos con Anura.</t>
  </si>
  <si>
    <t>El uso del servicio se puede dar utilizando los siguientes tipos de terminales: Telefono IP, Smartphone o Softphone con las aplicaciones de software Bria o Zoiper.</t>
  </si>
  <si>
    <t>STARTER Plus - 3 Anexos</t>
  </si>
  <si>
    <t>STARTER - 1 Anexo</t>
  </si>
  <si>
    <t>Incluye 1 número telefónico asignado por Anura, ó aquel que el cliente provea de acuerdo a la portabilidad numerica que haga de otro operador.</t>
  </si>
  <si>
    <t>PRO - 6 Anexos</t>
  </si>
  <si>
    <t>Anexo adicional: S/. 21</t>
  </si>
  <si>
    <t>Anexo adicional: S/. 19</t>
  </si>
  <si>
    <t>Anexo adicional: S/. 15</t>
  </si>
  <si>
    <t>2000 min</t>
  </si>
  <si>
    <t>MASTER - 10 Anexos</t>
  </si>
  <si>
    <t>MASTER - 20 Anexos</t>
  </si>
  <si>
    <t>MYGE - 30 Anexos</t>
  </si>
  <si>
    <t>MYGE - 50 Anexos</t>
  </si>
  <si>
    <t>MYGE - 100 Anexos</t>
  </si>
  <si>
    <t>Los precios de los planes incluyen prestamo de equipos en calidad de comodatos. Estará sujeto a evaluación crediticia, y de ser necesario con garantia desde S/. 50 soles por cada teléfono.</t>
  </si>
  <si>
    <t>Anexo adicional: S/. 25</t>
  </si>
  <si>
    <t>Anexo adicional: S/. 20</t>
  </si>
  <si>
    <t>Precio (renta mensual)</t>
  </si>
  <si>
    <t>6) La reconexión del servicio tendrá un costo de  S/ 10.</t>
  </si>
  <si>
    <t>equivalente a S/. 100 de crédito para llamado a todo destino.</t>
  </si>
  <si>
    <t>equivalente a S/. 200 de crédito para llamado a todo destino.</t>
  </si>
  <si>
    <t>equivalente a S/. 50 de crédito para llamado a todo destino.</t>
  </si>
  <si>
    <t>equivalente a S/. 25 de crédito para llamado a todo destino.</t>
  </si>
  <si>
    <t>equivalente a S/. 13 de crédito para llamado a todo destino.</t>
  </si>
  <si>
    <t>260 min</t>
  </si>
  <si>
    <t>MYGE-30</t>
  </si>
  <si>
    <t>MYGE-50</t>
  </si>
  <si>
    <t>MYGE-100</t>
  </si>
  <si>
    <t>MYGE-200</t>
  </si>
  <si>
    <t>Minutos</t>
  </si>
  <si>
    <t>CV STARTER</t>
  </si>
  <si>
    <t>CV STARTER +</t>
  </si>
  <si>
    <t>CV PRO</t>
  </si>
  <si>
    <t>CV MASTER</t>
  </si>
  <si>
    <t>CV MASTER +</t>
  </si>
  <si>
    <t>VENTA</t>
  </si>
  <si>
    <t>COMODATO</t>
  </si>
  <si>
    <t>T.Fijo S/</t>
  </si>
  <si>
    <t>T.Movil S/</t>
  </si>
  <si>
    <t>Credito S/</t>
  </si>
  <si>
    <t>Abono S/</t>
  </si>
  <si>
    <t>PLANES 2018</t>
  </si>
  <si>
    <t>PLANES 2022</t>
  </si>
  <si>
    <t>Anexo Adc</t>
  </si>
  <si>
    <t>Canal Entrante</t>
  </si>
  <si>
    <t>Canal Saliente</t>
  </si>
  <si>
    <t>TRONCALES</t>
  </si>
  <si>
    <t>TRONCAL IP</t>
  </si>
  <si>
    <t>MEDIO PRIM</t>
  </si>
  <si>
    <t>PRIMARIO</t>
  </si>
  <si>
    <t>-</t>
  </si>
  <si>
    <t>11) El servicio está disponible en la provincia de Lima, Ica, Arequipa, Cusco, Piura, La Libertad y la provincia Constitucional del Callao.</t>
  </si>
  <si>
    <t>T19/T30</t>
  </si>
  <si>
    <t>CANALES</t>
  </si>
  <si>
    <t>3 ENTRANTES</t>
  </si>
  <si>
    <t>3 SALIENTES</t>
  </si>
  <si>
    <t>5 ENTRANTES</t>
  </si>
  <si>
    <t>5 SALIENTES</t>
  </si>
  <si>
    <t>T19T30</t>
  </si>
  <si>
    <t>10 ENTRANTES</t>
  </si>
  <si>
    <t>10 SALIENTES</t>
  </si>
  <si>
    <t>15 ENTRANTES</t>
  </si>
  <si>
    <t>15 SALIENTES</t>
  </si>
  <si>
    <t>20 ENTRANTES</t>
  </si>
  <si>
    <t>30 SALIENTES</t>
  </si>
  <si>
    <t>30 ENTRANTES</t>
  </si>
  <si>
    <t>70 SALIENTES</t>
  </si>
  <si>
    <t>60 ENTRANTES</t>
  </si>
  <si>
    <t>140 SALIENTES</t>
  </si>
  <si>
    <t>2500 min</t>
  </si>
  <si>
    <t>equivalente a S/. 125 de crédito para llamado a todo destino.</t>
  </si>
  <si>
    <t>3000 min</t>
  </si>
  <si>
    <t>equivalente a S/. 150 de crédito para llamado a todo destino.</t>
  </si>
  <si>
    <t>5000 min</t>
  </si>
  <si>
    <t>8000 min</t>
  </si>
  <si>
    <t>equivalente a S/. 400 de crédito para llamado a todo destino.</t>
  </si>
  <si>
    <t>Anexo adicional: S/. 18</t>
  </si>
  <si>
    <t>Anexo adicional: S/. 16</t>
  </si>
  <si>
    <t>MYGE - 200 Anexos</t>
  </si>
  <si>
    <t>Central Telefónica Virtual - Plan CV STARTER Comodato 2023</t>
  </si>
  <si>
    <t>Central Telefónica Virtual - Plan CV STARTER Plus Comodato 2023</t>
  </si>
  <si>
    <t>Central Telefónica Virtual - Plan CV PRO Comodato 2023</t>
  </si>
  <si>
    <t>Central Telefónica Virtual - Plan CV MASTER Comodato 2023</t>
  </si>
  <si>
    <t>Central Telefónica Virtual - Plan CV MASTER Plus Comodato 2023</t>
  </si>
  <si>
    <t>Central Telefónica Virtual - Plan CV MYGE 30 Comodato 2023</t>
  </si>
  <si>
    <t>Central Telefónica Virtual - Plan CV MYGE 50 Comodato 2023</t>
  </si>
  <si>
    <t>Central Telefónica Virtual - Plan CV MYGE 100 Comodato 2023</t>
  </si>
  <si>
    <t>Central Telefónica Virtual - Plan CV MYGE 200 Comodato 2023</t>
  </si>
  <si>
    <t>Central Telefónica Virtual - Plan CV STARTER 2023</t>
  </si>
  <si>
    <t>Central Telefónica Virtual - Plan CV STARTER Plus 2023</t>
  </si>
  <si>
    <t>Central Telefónica Virtual - Plan CV PRO 2023</t>
  </si>
  <si>
    <t>Central Telefónica Virtual - Plan CV MASTER 2023</t>
  </si>
  <si>
    <t>Central Telefónica Virtual - Plan CV MASTER Plus 2023</t>
  </si>
  <si>
    <t>23Central Telefónica Virtual - Plan CV MYGE 30 2018</t>
  </si>
  <si>
    <t>Central Telefónica Virtual - Plan CV MYGE 50 2023</t>
  </si>
  <si>
    <t>Central Telefónica Virtual - Plan CV MYGE 100 2023</t>
  </si>
  <si>
    <t>Central Telefónica Virtual - Plan MYGE CV MYGE 200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</si>
</sst>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quot;$&quot;* #,##0.00_-;_-&quot;$&quot;* &quot;-&quot;??_-;_-@_-"/>
    <numFmt numFmtId="165" formatCode="_ * #,##0.00_ ;_ * \-#,##0.00_ ;_ * &quot;-&quot;??_ ;_ @_ "/>
    <numFmt numFmtId="166" formatCode="&quot;S/.&quot;#,##0.00;[Red]&quot;S/.&quot;\-#,##0.00"/>
    <numFmt numFmtId="167" formatCode="_ [$S/.-280A]\ * #,##0.00_ ;_ [$S/.-280A]\ * \-#,##0.00_ ;_ [$S/.-280A]\ * &quot;-&quot;??_ ;_ @_ "/>
    <numFmt numFmtId="168" formatCode="_ [$S/.-280A]\ * #,##0_ ;_ [$S/.-280A]\ * \-#,##0_ ;_ [$S/.-280A]\ * &quot;-&quot;??_ ;_ @_ "/>
    <numFmt numFmtId="169" formatCode="[$S/.-280A]\ #,##0.00"/>
    <numFmt numFmtId="170" formatCode="_ * #,##0_ ;_ * \-#,##0_ ;_ * &quot;-&quot;??_ ;_ @_ "/>
  </numFmts>
  <fonts count="16"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11"/>
      <color rgb="FF000000"/>
      <name val="Calibri"/>
      <family val="2"/>
      <scheme val="minor"/>
    </font>
    <font>
      <sz val="10"/>
      <name val="Calibri"/>
      <family val="2"/>
      <scheme val="minor"/>
    </font>
    <font>
      <sz val="9"/>
      <name val="Calibri"/>
      <family val="2"/>
      <scheme val="minor"/>
    </font>
    <font>
      <b/>
      <sz val="11"/>
      <name val="Calibri"/>
      <family val="2"/>
      <scheme val="minor"/>
    </font>
    <font>
      <b/>
      <sz val="12"/>
      <color theme="1"/>
      <name val="Calibri"/>
      <family val="2"/>
      <scheme val="minor"/>
    </font>
    <font>
      <sz val="12"/>
      <color rgb="FFFF0000"/>
      <name val="Calibri"/>
      <family val="2"/>
      <scheme val="minor"/>
    </font>
    <font>
      <b/>
      <sz val="12"/>
      <color rgb="FFFF0000"/>
      <name val="Calibri"/>
      <family val="2"/>
      <scheme val="minor"/>
    </font>
  </fonts>
  <fills count="8">
    <fill>
      <patternFill patternType="none"/>
    </fill>
    <fill>
      <patternFill patternType="gray125"/>
    </fill>
    <fill>
      <patternFill patternType="solid">
        <fgColor indexed="9"/>
        <bgColor indexed="26"/>
      </patternFill>
    </fill>
    <fill>
      <patternFill patternType="solid">
        <fgColor theme="6"/>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165" fontId="5" fillId="0" borderId="0" applyFont="0" applyFill="0" applyBorder="0" applyAlignment="0" applyProtection="0"/>
  </cellStyleXfs>
  <cellXfs count="155">
    <xf numFmtId="0" fontId="0" fillId="0" borderId="0" xfId="0"/>
    <xf numFmtId="0" fontId="7" fillId="0" borderId="0" xfId="0" applyFont="1"/>
    <xf numFmtId="0" fontId="8" fillId="2" borderId="0" xfId="0" applyFont="1" applyFill="1" applyAlignment="1">
      <alignment horizontal="justify" vertical="top" wrapText="1"/>
    </xf>
    <xf numFmtId="0" fontId="8" fillId="0" borderId="0" xfId="0" applyFont="1" applyAlignment="1">
      <alignment vertical="top" wrapText="1"/>
    </xf>
    <xf numFmtId="0" fontId="8" fillId="0" borderId="0" xfId="0" applyFont="1" applyAlignment="1">
      <alignment horizontal="justify" vertical="top" wrapText="1"/>
    </xf>
    <xf numFmtId="0" fontId="6" fillId="0" borderId="1" xfId="0" applyFont="1" applyBorder="1"/>
    <xf numFmtId="167" fontId="6" fillId="0" borderId="1" xfId="0" applyNumberFormat="1" applyFont="1" applyBorder="1"/>
    <xf numFmtId="168" fontId="6" fillId="0" borderId="1" xfId="0" applyNumberFormat="1" applyFont="1" applyBorder="1"/>
    <xf numFmtId="0" fontId="6" fillId="0" borderId="0" xfId="0" applyFont="1"/>
    <xf numFmtId="0" fontId="9" fillId="0" borderId="0" xfId="0" applyFont="1" applyAlignment="1">
      <alignment vertical="top" wrapText="1"/>
    </xf>
    <xf numFmtId="0" fontId="6" fillId="0" borderId="3" xfId="0" applyFont="1" applyBorder="1"/>
    <xf numFmtId="0" fontId="6" fillId="0" borderId="5" xfId="0" applyFont="1" applyBorder="1"/>
    <xf numFmtId="0" fontId="10" fillId="0" borderId="0" xfId="0" applyFont="1" applyAlignment="1">
      <alignment horizontal="center" vertical="top" wrapText="1"/>
    </xf>
    <xf numFmtId="0" fontId="11" fillId="0" borderId="0" xfId="0" applyFont="1" applyAlignment="1">
      <alignment horizontal="left" vertical="top" wrapText="1"/>
    </xf>
    <xf numFmtId="0" fontId="9" fillId="0" borderId="0" xfId="0" applyFont="1" applyAlignment="1">
      <alignment horizontal="left" vertical="top" wrapText="1"/>
    </xf>
    <xf numFmtId="0" fontId="8" fillId="0" borderId="1" xfId="0" applyFont="1" applyBorder="1" applyAlignment="1">
      <alignment horizontal="justify" vertical="top" wrapText="1"/>
    </xf>
    <xf numFmtId="0" fontId="12" fillId="0" borderId="1" xfId="0" applyFont="1" applyBorder="1" applyAlignment="1">
      <alignment horizontal="justify" vertical="top" wrapText="1"/>
    </xf>
    <xf numFmtId="0" fontId="4" fillId="0" borderId="0" xfId="0" applyFont="1"/>
    <xf numFmtId="166" fontId="4" fillId="0" borderId="0" xfId="0" applyNumberFormat="1" applyFont="1" applyAlignment="1">
      <alignment horizontal="center"/>
    </xf>
    <xf numFmtId="168" fontId="4" fillId="0" borderId="0" xfId="0" applyNumberFormat="1" applyFont="1"/>
    <xf numFmtId="169" fontId="4" fillId="0" borderId="0" xfId="0" applyNumberFormat="1" applyFont="1"/>
    <xf numFmtId="167" fontId="4" fillId="0" borderId="0" xfId="0" applyNumberFormat="1" applyFont="1"/>
    <xf numFmtId="0" fontId="4" fillId="0" borderId="2" xfId="0" applyFont="1" applyBorder="1"/>
    <xf numFmtId="0" fontId="4" fillId="0" borderId="3" xfId="0" applyFont="1" applyBorder="1"/>
    <xf numFmtId="0" fontId="4" fillId="0" borderId="5" xfId="0" applyFont="1" applyBorder="1"/>
    <xf numFmtId="167" fontId="4" fillId="0" borderId="1" xfId="0" applyNumberFormat="1" applyFont="1" applyBorder="1"/>
    <xf numFmtId="168" fontId="4" fillId="0" borderId="1" xfId="0" applyNumberFormat="1" applyFont="1" applyBorder="1"/>
    <xf numFmtId="0" fontId="4" fillId="0" borderId="0" xfId="0" applyFont="1" applyAlignment="1">
      <alignment wrapText="1"/>
    </xf>
    <xf numFmtId="0" fontId="4" fillId="0" borderId="0" xfId="0" applyFont="1" applyAlignment="1">
      <alignment horizontal="left" wrapText="1"/>
    </xf>
    <xf numFmtId="168" fontId="0" fillId="0" borderId="1" xfId="0" applyNumberFormat="1" applyBorder="1" applyAlignment="1">
      <alignment horizontal="center" vertical="center"/>
    </xf>
    <xf numFmtId="0" fontId="10" fillId="0" borderId="3" xfId="0" applyFont="1" applyBorder="1" applyAlignment="1">
      <alignment horizontal="center" vertical="center" wrapText="1"/>
    </xf>
    <xf numFmtId="0" fontId="8" fillId="0" borderId="0" xfId="0" applyFont="1" applyAlignment="1">
      <alignment horizontal="justify" vertical="center" wrapText="1"/>
    </xf>
    <xf numFmtId="0" fontId="9" fillId="0" borderId="1" xfId="0" applyFont="1" applyBorder="1" applyAlignment="1">
      <alignment wrapText="1" readingOrder="1"/>
    </xf>
    <xf numFmtId="0" fontId="9" fillId="0" borderId="1" xfId="0" applyFont="1" applyBorder="1" applyAlignment="1">
      <alignment horizontal="center" vertical="center" wrapText="1" readingOrder="1"/>
    </xf>
    <xf numFmtId="0" fontId="9" fillId="0" borderId="1" xfId="0" applyFont="1" applyBorder="1" applyAlignment="1">
      <alignment horizontal="left" vertical="center" wrapText="1" readingOrder="1"/>
    </xf>
    <xf numFmtId="0" fontId="4" fillId="0" borderId="0" xfId="0" applyFont="1" applyAlignment="1">
      <alignment vertical="center"/>
    </xf>
    <xf numFmtId="167" fontId="4" fillId="0" borderId="1" xfId="0" applyNumberFormat="1" applyFont="1" applyBorder="1" applyAlignment="1">
      <alignment horizontal="center"/>
    </xf>
    <xf numFmtId="168" fontId="4" fillId="0" borderId="0" xfId="0" applyNumberFormat="1" applyFont="1" applyAlignment="1">
      <alignment horizontal="center"/>
    </xf>
    <xf numFmtId="170" fontId="4" fillId="0" borderId="0" xfId="1" applyNumberFormat="1" applyFont="1" applyBorder="1" applyAlignment="1">
      <alignment horizontal="center"/>
    </xf>
    <xf numFmtId="0" fontId="4" fillId="0" borderId="1"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xf>
    <xf numFmtId="0" fontId="3" fillId="0" borderId="0" xfId="0" applyFont="1"/>
    <xf numFmtId="168" fontId="8" fillId="0" borderId="0" xfId="0" applyNumberFormat="1" applyFont="1" applyAlignment="1">
      <alignment horizontal="justify" vertical="center" wrapText="1"/>
    </xf>
    <xf numFmtId="164" fontId="8" fillId="0" borderId="0" xfId="0" applyNumberFormat="1" applyFont="1" applyAlignment="1">
      <alignment horizontal="justify" vertical="center" wrapText="1"/>
    </xf>
    <xf numFmtId="0" fontId="2" fillId="0" borderId="0" xfId="0" applyFont="1"/>
    <xf numFmtId="0" fontId="3" fillId="0" borderId="0" xfId="0" applyFont="1" applyAlignment="1">
      <alignment wrapText="1"/>
    </xf>
    <xf numFmtId="0" fontId="13" fillId="3" borderId="6" xfId="0" applyFont="1" applyFill="1" applyBorder="1" applyAlignment="1">
      <alignment vertical="center"/>
    </xf>
    <xf numFmtId="0" fontId="0" fillId="0" borderId="1" xfId="0" applyBorder="1"/>
    <xf numFmtId="0" fontId="0" fillId="0" borderId="7" xfId="0" applyBorder="1"/>
    <xf numFmtId="0" fontId="0" fillId="0" borderId="8" xfId="0" applyBorder="1"/>
    <xf numFmtId="0" fontId="13" fillId="0" borderId="0" xfId="0" applyFont="1"/>
    <xf numFmtId="0" fontId="0" fillId="0" borderId="9" xfId="0" applyBorder="1"/>
    <xf numFmtId="0" fontId="0" fillId="0" borderId="10" xfId="0" applyBorder="1"/>
    <xf numFmtId="0" fontId="0" fillId="0" borderId="11" xfId="0" applyBorder="1"/>
    <xf numFmtId="0" fontId="13" fillId="0" borderId="6" xfId="0" applyFont="1" applyBorder="1"/>
    <xf numFmtId="0" fontId="0" fillId="0" borderId="5" xfId="0" applyBorder="1"/>
    <xf numFmtId="0" fontId="0" fillId="0" borderId="12" xfId="0" applyBorder="1"/>
    <xf numFmtId="0" fontId="0" fillId="4" borderId="13" xfId="0" applyFill="1" applyBorder="1"/>
    <xf numFmtId="0" fontId="0" fillId="4" borderId="2" xfId="0" applyFill="1" applyBorder="1"/>
    <xf numFmtId="0" fontId="0" fillId="0" borderId="14" xfId="0" applyBorder="1"/>
    <xf numFmtId="0" fontId="0" fillId="0" borderId="15" xfId="0" applyBorder="1"/>
    <xf numFmtId="0" fontId="13" fillId="0" borderId="9" xfId="0" applyFont="1" applyBorder="1"/>
    <xf numFmtId="0" fontId="13" fillId="0" borderId="1" xfId="0" applyFont="1" applyBorder="1"/>
    <xf numFmtId="0" fontId="13" fillId="0" borderId="10" xfId="0" applyFont="1" applyBorder="1"/>
    <xf numFmtId="0" fontId="13" fillId="0" borderId="14" xfId="0" applyFont="1" applyBorder="1"/>
    <xf numFmtId="0" fontId="13" fillId="0" borderId="15" xfId="0" applyFont="1" applyBorder="1"/>
    <xf numFmtId="2" fontId="0" fillId="0" borderId="15" xfId="0" applyNumberFormat="1" applyBorder="1"/>
    <xf numFmtId="2" fontId="0" fillId="0" borderId="1" xfId="0" applyNumberFormat="1" applyBorder="1"/>
    <xf numFmtId="2" fontId="0" fillId="0" borderId="11" xfId="0" applyNumberFormat="1" applyBorder="1"/>
    <xf numFmtId="0" fontId="13" fillId="0" borderId="7" xfId="0" applyFont="1" applyBorder="1"/>
    <xf numFmtId="0" fontId="0" fillId="4" borderId="16" xfId="0" applyFill="1" applyBorder="1"/>
    <xf numFmtId="0" fontId="13" fillId="0" borderId="17" xfId="0" applyFont="1" applyBorder="1"/>
    <xf numFmtId="0" fontId="13" fillId="0" borderId="5" xfId="0" applyFont="1" applyBorder="1"/>
    <xf numFmtId="0" fontId="13" fillId="0" borderId="12" xfId="0" applyFont="1" applyBorder="1"/>
    <xf numFmtId="0" fontId="0" fillId="5" borderId="1" xfId="0" applyFill="1" applyBorder="1"/>
    <xf numFmtId="0" fontId="0" fillId="5" borderId="17" xfId="0" applyFill="1" applyBorder="1"/>
    <xf numFmtId="0" fontId="0" fillId="5" borderId="5" xfId="0" applyFill="1" applyBorder="1"/>
    <xf numFmtId="0" fontId="0" fillId="6" borderId="9" xfId="0" applyFill="1" applyBorder="1"/>
    <xf numFmtId="0" fontId="0" fillId="6" borderId="10" xfId="0" applyFill="1" applyBorder="1"/>
    <xf numFmtId="0" fontId="0" fillId="6" borderId="5" xfId="0" applyFill="1" applyBorder="1"/>
    <xf numFmtId="0" fontId="0" fillId="6" borderId="1" xfId="0" applyFill="1" applyBorder="1"/>
    <xf numFmtId="0" fontId="0" fillId="6" borderId="12" xfId="0" applyFill="1" applyBorder="1"/>
    <xf numFmtId="0" fontId="0" fillId="6" borderId="11" xfId="0" applyFill="1" applyBorder="1"/>
    <xf numFmtId="0" fontId="0" fillId="4" borderId="0" xfId="0" applyFill="1"/>
    <xf numFmtId="0" fontId="0" fillId="0" borderId="4" xfId="0" applyBorder="1"/>
    <xf numFmtId="0" fontId="0" fillId="0" borderId="18" xfId="0" applyBorder="1"/>
    <xf numFmtId="0" fontId="0" fillId="4" borderId="19" xfId="0" applyFill="1" applyBorder="1"/>
    <xf numFmtId="0" fontId="0" fillId="4" borderId="20" xfId="0" applyFill="1" applyBorder="1"/>
    <xf numFmtId="0" fontId="0" fillId="4" borderId="21" xfId="0" applyFill="1" applyBorder="1"/>
    <xf numFmtId="0" fontId="0" fillId="4" borderId="22" xfId="0" applyFill="1" applyBorder="1"/>
    <xf numFmtId="2" fontId="0" fillId="0" borderId="23" xfId="0" applyNumberFormat="1" applyBorder="1"/>
    <xf numFmtId="2" fontId="0" fillId="0" borderId="3" xfId="0" applyNumberFormat="1" applyBorder="1"/>
    <xf numFmtId="2" fontId="0" fillId="0" borderId="24" xfId="0" applyNumberFormat="1" applyBorder="1"/>
    <xf numFmtId="0" fontId="0" fillId="4" borderId="25" xfId="0" applyFill="1" applyBorder="1"/>
    <xf numFmtId="0" fontId="0" fillId="0" borderId="27" xfId="0" applyBorder="1"/>
    <xf numFmtId="0" fontId="0" fillId="0" borderId="28" xfId="0" applyBorder="1"/>
    <xf numFmtId="0" fontId="13" fillId="3" borderId="0" xfId="0" applyFont="1" applyFill="1" applyAlignment="1">
      <alignment vertical="center"/>
    </xf>
    <xf numFmtId="0" fontId="0" fillId="0" borderId="29" xfId="0" applyBorder="1"/>
    <xf numFmtId="0" fontId="0" fillId="0" borderId="30" xfId="0" applyBorder="1"/>
    <xf numFmtId="0" fontId="0" fillId="0" borderId="31" xfId="0" applyBorder="1"/>
    <xf numFmtId="0" fontId="13" fillId="7" borderId="0" xfId="0" applyFont="1" applyFill="1" applyAlignment="1">
      <alignment vertical="center"/>
    </xf>
    <xf numFmtId="0" fontId="0" fillId="0" borderId="23" xfId="0" applyBorder="1"/>
    <xf numFmtId="0" fontId="0" fillId="0" borderId="3" xfId="0" applyBorder="1"/>
    <xf numFmtId="0" fontId="0" fillId="0" borderId="24" xfId="0" applyBorder="1"/>
    <xf numFmtId="0" fontId="0" fillId="5" borderId="11" xfId="0" applyFill="1" applyBorder="1"/>
    <xf numFmtId="0" fontId="0" fillId="0" borderId="1" xfId="0"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0" borderId="3" xfId="0"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9" fillId="0" borderId="0" xfId="0" applyFont="1" applyAlignment="1">
      <alignment horizontal="left" vertical="top" wrapText="1"/>
    </xf>
    <xf numFmtId="0" fontId="3" fillId="0" borderId="0" xfId="0" applyFont="1" applyAlignment="1">
      <alignment horizontal="left" wrapText="1"/>
    </xf>
    <xf numFmtId="0" fontId="4" fillId="0" borderId="0" xfId="0" applyFont="1" applyAlignment="1">
      <alignment horizontal="left"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8" fillId="0" borderId="0" xfId="0" applyFont="1" applyAlignment="1">
      <alignment horizontal="left" wrapText="1"/>
    </xf>
    <xf numFmtId="0" fontId="12" fillId="0" borderId="0" xfId="0" applyFont="1" applyAlignment="1">
      <alignment horizontal="left"/>
    </xf>
    <xf numFmtId="0" fontId="8" fillId="0" borderId="0" xfId="0" applyFont="1" applyAlignment="1">
      <alignment horizontal="left"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8" fillId="0" borderId="5" xfId="0" applyFont="1" applyBorder="1" applyAlignment="1">
      <alignment horizontal="center" vertical="top" wrapText="1"/>
    </xf>
    <xf numFmtId="0" fontId="14" fillId="6" borderId="14" xfId="0" applyFont="1" applyFill="1" applyBorder="1"/>
    <xf numFmtId="0" fontId="14" fillId="5" borderId="15" xfId="0" applyFont="1" applyFill="1" applyBorder="1"/>
    <xf numFmtId="0" fontId="14" fillId="6" borderId="9" xfId="0" applyFont="1" applyFill="1" applyBorder="1"/>
    <xf numFmtId="0" fontId="14" fillId="5" borderId="5" xfId="0" applyFont="1" applyFill="1" applyBorder="1"/>
    <xf numFmtId="0" fontId="14" fillId="5" borderId="1" xfId="0" applyFont="1" applyFill="1" applyBorder="1"/>
    <xf numFmtId="0" fontId="1" fillId="0" borderId="1" xfId="0" applyFont="1" applyBorder="1" applyAlignment="1">
      <alignment vertical="center"/>
    </xf>
    <xf numFmtId="0" fontId="1" fillId="0" borderId="0" xfId="0" applyFont="1"/>
    <xf numFmtId="167" fontId="1" fillId="0" borderId="0" xfId="0" applyNumberFormat="1" applyFont="1"/>
    <xf numFmtId="0" fontId="15" fillId="3" borderId="6" xfId="0" applyFont="1" applyFill="1" applyBorder="1" applyAlignment="1">
      <alignment vertical="center"/>
    </xf>
    <xf numFmtId="0" fontId="14" fillId="0" borderId="14" xfId="0" applyFont="1" applyBorder="1"/>
    <xf numFmtId="0" fontId="14" fillId="0" borderId="17" xfId="0" applyFont="1" applyBorder="1"/>
    <xf numFmtId="0" fontId="14" fillId="0" borderId="15" xfId="0" applyFont="1" applyBorder="1"/>
    <xf numFmtId="0" fontId="14" fillId="0" borderId="23" xfId="0" applyFont="1" applyBorder="1"/>
    <xf numFmtId="0" fontId="14" fillId="0" borderId="32" xfId="0" applyFont="1" applyBorder="1" applyAlignment="1">
      <alignment horizontal="center"/>
    </xf>
    <xf numFmtId="0" fontId="14" fillId="0" borderId="26" xfId="0" applyFont="1" applyBorder="1" applyAlignment="1">
      <alignment horizontal="center"/>
    </xf>
    <xf numFmtId="0" fontId="14" fillId="6" borderId="17" xfId="0" applyFont="1" applyFill="1" applyBorder="1"/>
    <xf numFmtId="0" fontId="14" fillId="5" borderId="17" xfId="0" applyFont="1" applyFill="1" applyBorder="1"/>
    <xf numFmtId="2" fontId="14" fillId="0" borderId="15" xfId="0" applyNumberFormat="1" applyFont="1" applyBorder="1"/>
    <xf numFmtId="2" fontId="14" fillId="0" borderId="23" xfId="0" applyNumberFormat="1" applyFont="1" applyBorder="1"/>
    <xf numFmtId="0" fontId="14" fillId="0" borderId="0" xfId="0" applyFont="1"/>
    <xf numFmtId="0" fontId="14" fillId="0" borderId="9" xfId="0" applyFont="1" applyBorder="1"/>
    <xf numFmtId="0" fontId="14" fillId="0" borderId="5" xfId="0" applyFont="1" applyBorder="1"/>
    <xf numFmtId="0" fontId="14" fillId="0" borderId="1" xfId="0" applyFont="1" applyBorder="1"/>
    <xf numFmtId="0" fontId="14" fillId="0" borderId="3" xfId="0" applyFont="1" applyBorder="1"/>
    <xf numFmtId="0" fontId="14" fillId="0" borderId="33" xfId="0" applyFont="1" applyBorder="1" applyAlignment="1">
      <alignment horizontal="center"/>
    </xf>
    <xf numFmtId="0" fontId="14" fillId="0" borderId="27" xfId="0" applyFont="1" applyBorder="1" applyAlignment="1">
      <alignment horizontal="center"/>
    </xf>
    <xf numFmtId="0" fontId="14" fillId="6" borderId="5" xfId="0" applyFont="1" applyFill="1" applyBorder="1"/>
    <xf numFmtId="2" fontId="14" fillId="0" borderId="1" xfId="0" applyNumberFormat="1" applyFont="1" applyBorder="1"/>
    <xf numFmtId="2" fontId="14" fillId="0" borderId="3" xfId="0" applyNumberFormat="1" applyFont="1" applyBorder="1"/>
    <xf numFmtId="0" fontId="14" fillId="0" borderId="30" xfId="0" applyFont="1" applyBorder="1"/>
  </cellXfs>
  <cellStyles count="2">
    <cellStyle name="Millares" xfId="1" builtinId="3"/>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os\Anura\Central%20virtual\Tarifas\Subidas%20a%20Osiptel\Formato%20Osiptel%20-%20Central%20Virtual%20Plan%20MYGE%20Trim%20I%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STRICCIONES"/>
      <sheetName val="Alcance"/>
      <sheetName val="Moneda"/>
      <sheetName val="Tasación"/>
      <sheetName val="Unidad Descarga"/>
    </sheetNames>
    <sheetDataSet>
      <sheetData sheetId="0"/>
      <sheetData sheetId="1">
        <row r="2">
          <cell r="A2" t="str">
            <v>R</v>
          </cell>
          <cell r="E2" t="str">
            <v>S</v>
          </cell>
          <cell r="I2" t="str">
            <v>S</v>
          </cell>
        </row>
        <row r="3">
          <cell r="A3" t="str">
            <v>E</v>
          </cell>
          <cell r="E3" t="str">
            <v>D</v>
          </cell>
          <cell r="I3" t="str">
            <v>M</v>
          </cell>
        </row>
        <row r="4">
          <cell r="A4" t="str">
            <v>A</v>
          </cell>
          <cell r="I4" t="str">
            <v>I</v>
          </cell>
        </row>
        <row r="5">
          <cell r="I5" t="str">
            <v>N</v>
          </cell>
        </row>
        <row r="10">
          <cell r="A10">
            <v>34335</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2C22F-A8CC-4597-A41B-B2358CE492EC}">
  <dimension ref="B2:W34"/>
  <sheetViews>
    <sheetView zoomScale="120" zoomScaleNormal="120" workbookViewId="0">
      <selection activeCell="A5" sqref="A5:XFD7"/>
    </sheetView>
  </sheetViews>
  <sheetFormatPr baseColWidth="10" defaultRowHeight="15.75" x14ac:dyDescent="0.25"/>
  <cols>
    <col min="1" max="1" width="12" bestFit="1" customWidth="1"/>
    <col min="2" max="2" width="12.5" bestFit="1" customWidth="1"/>
    <col min="3" max="3" width="11.375" customWidth="1"/>
    <col min="4" max="4" width="10.375" customWidth="1"/>
    <col min="5" max="5" width="7.875" bestFit="1" customWidth="1"/>
    <col min="6" max="6" width="9.375" bestFit="1" customWidth="1"/>
    <col min="7" max="7" width="8" bestFit="1" customWidth="1"/>
    <col min="8" max="8" width="9.5" bestFit="1" customWidth="1"/>
    <col min="9" max="9" width="13.125" bestFit="1" customWidth="1"/>
    <col min="10" max="10" width="12.875" bestFit="1" customWidth="1"/>
    <col min="13" max="13" width="7.875" bestFit="1" customWidth="1"/>
    <col min="14" max="14" width="9.375" bestFit="1" customWidth="1"/>
    <col min="15" max="15" width="8" bestFit="1" customWidth="1"/>
    <col min="16" max="16" width="9.5" bestFit="1" customWidth="1"/>
    <col min="17" max="17" width="13.125" bestFit="1" customWidth="1"/>
    <col min="18" max="19" width="12.875" bestFit="1" customWidth="1"/>
    <col min="21" max="21" width="12.875" bestFit="1" customWidth="1"/>
    <col min="23" max="23" width="13.875" bestFit="1" customWidth="1"/>
    <col min="25" max="25" width="13.875" bestFit="1" customWidth="1"/>
  </cols>
  <sheetData>
    <row r="2" spans="2:22" ht="16.5" thickBot="1" x14ac:dyDescent="0.3">
      <c r="B2" s="51" t="s">
        <v>85</v>
      </c>
    </row>
    <row r="3" spans="2:22" ht="16.5" thickBot="1" x14ac:dyDescent="0.3">
      <c r="C3" s="55" t="s">
        <v>91</v>
      </c>
      <c r="D3" s="70"/>
      <c r="E3" s="49"/>
      <c r="F3" s="49"/>
      <c r="G3" s="49"/>
      <c r="H3" s="49"/>
      <c r="I3" s="49"/>
      <c r="J3" s="50"/>
      <c r="K3" s="55" t="s">
        <v>92</v>
      </c>
      <c r="L3" s="70"/>
      <c r="M3" s="49"/>
      <c r="N3" s="49"/>
      <c r="O3" s="49"/>
      <c r="P3" s="49"/>
      <c r="Q3" s="49"/>
      <c r="R3" s="50"/>
    </row>
    <row r="4" spans="2:22" ht="16.5" thickBot="1" x14ac:dyDescent="0.3">
      <c r="C4" s="58" t="s">
        <v>90</v>
      </c>
      <c r="D4" s="90" t="s">
        <v>93</v>
      </c>
      <c r="E4" s="59" t="s">
        <v>79</v>
      </c>
      <c r="F4" s="59" t="s">
        <v>89</v>
      </c>
      <c r="G4" s="59" t="s">
        <v>87</v>
      </c>
      <c r="H4" s="88" t="s">
        <v>88</v>
      </c>
      <c r="I4" s="88" t="s">
        <v>94</v>
      </c>
      <c r="J4" s="84" t="s">
        <v>95</v>
      </c>
      <c r="K4" s="87" t="s">
        <v>90</v>
      </c>
      <c r="L4" s="90" t="s">
        <v>93</v>
      </c>
      <c r="M4" s="88" t="s">
        <v>79</v>
      </c>
      <c r="N4" s="88" t="s">
        <v>89</v>
      </c>
      <c r="O4" s="88" t="s">
        <v>87</v>
      </c>
      <c r="P4" s="88" t="s">
        <v>88</v>
      </c>
      <c r="Q4" s="88" t="s">
        <v>94</v>
      </c>
      <c r="R4" s="94" t="s">
        <v>95</v>
      </c>
    </row>
    <row r="5" spans="2:22" s="144" customFormat="1" ht="16.5" thickBot="1" x14ac:dyDescent="0.3">
      <c r="B5" s="133" t="s">
        <v>80</v>
      </c>
      <c r="C5" s="134">
        <v>50</v>
      </c>
      <c r="D5" s="135">
        <v>21</v>
      </c>
      <c r="E5" s="136">
        <v>250</v>
      </c>
      <c r="F5" s="136">
        <v>10</v>
      </c>
      <c r="G5" s="136">
        <v>0.04</v>
      </c>
      <c r="H5" s="137">
        <v>0.16</v>
      </c>
      <c r="I5" s="138">
        <v>1</v>
      </c>
      <c r="J5" s="139"/>
      <c r="K5" s="140">
        <v>56</v>
      </c>
      <c r="L5" s="141">
        <v>21</v>
      </c>
      <c r="M5" s="126">
        <v>260</v>
      </c>
      <c r="N5" s="126">
        <v>13</v>
      </c>
      <c r="O5" s="142">
        <v>0.05</v>
      </c>
      <c r="P5" s="143">
        <v>0.1</v>
      </c>
      <c r="Q5" s="138">
        <v>1</v>
      </c>
      <c r="R5" s="139"/>
      <c r="S5" s="144">
        <f t="shared" ref="S5:S13" si="0">C5*1.18</f>
        <v>59</v>
      </c>
    </row>
    <row r="6" spans="2:22" s="144" customFormat="1" ht="16.5" thickBot="1" x14ac:dyDescent="0.3">
      <c r="B6" s="133" t="s">
        <v>81</v>
      </c>
      <c r="C6" s="145">
        <v>84</v>
      </c>
      <c r="D6" s="146">
        <v>19</v>
      </c>
      <c r="E6" s="147">
        <v>500</v>
      </c>
      <c r="F6" s="147">
        <v>20</v>
      </c>
      <c r="G6" s="147">
        <v>0.04</v>
      </c>
      <c r="H6" s="148">
        <v>0.16</v>
      </c>
      <c r="I6" s="149">
        <v>3</v>
      </c>
      <c r="J6" s="150"/>
      <c r="K6" s="151">
        <v>99</v>
      </c>
      <c r="L6" s="128">
        <v>20</v>
      </c>
      <c r="M6" s="129">
        <v>500</v>
      </c>
      <c r="N6" s="129">
        <v>25</v>
      </c>
      <c r="O6" s="152">
        <v>0.05</v>
      </c>
      <c r="P6" s="153">
        <v>0.1</v>
      </c>
      <c r="Q6" s="149">
        <v>3</v>
      </c>
      <c r="R6" s="150"/>
      <c r="S6" s="144">
        <f t="shared" si="0"/>
        <v>99.11999999999999</v>
      </c>
    </row>
    <row r="7" spans="2:22" s="144" customFormat="1" ht="16.5" thickBot="1" x14ac:dyDescent="0.3">
      <c r="B7" s="133" t="s">
        <v>82</v>
      </c>
      <c r="C7" s="145">
        <v>135</v>
      </c>
      <c r="D7" s="146">
        <v>17</v>
      </c>
      <c r="E7" s="147">
        <v>1000</v>
      </c>
      <c r="F7" s="147">
        <v>40</v>
      </c>
      <c r="G7" s="147">
        <v>0.04</v>
      </c>
      <c r="H7" s="148">
        <v>0.12</v>
      </c>
      <c r="I7" s="145">
        <v>3</v>
      </c>
      <c r="J7" s="154">
        <v>3</v>
      </c>
      <c r="K7" s="151">
        <v>159</v>
      </c>
      <c r="L7" s="128">
        <v>18</v>
      </c>
      <c r="M7" s="129">
        <v>1000</v>
      </c>
      <c r="N7" s="129">
        <v>50</v>
      </c>
      <c r="O7" s="152">
        <v>0.05</v>
      </c>
      <c r="P7" s="153">
        <v>0.1</v>
      </c>
      <c r="Q7" s="145">
        <v>3</v>
      </c>
      <c r="R7" s="154">
        <v>3</v>
      </c>
      <c r="S7" s="144">
        <f t="shared" si="0"/>
        <v>159.29999999999998</v>
      </c>
    </row>
    <row r="8" spans="2:22" ht="16.5" thickBot="1" x14ac:dyDescent="0.3">
      <c r="B8" s="47" t="s">
        <v>83</v>
      </c>
      <c r="C8" s="52">
        <v>211</v>
      </c>
      <c r="D8" s="56">
        <v>15</v>
      </c>
      <c r="E8" s="48">
        <v>2000</v>
      </c>
      <c r="F8" s="48">
        <v>80</v>
      </c>
      <c r="G8" s="48">
        <v>0.04</v>
      </c>
      <c r="H8" s="103">
        <v>0.12</v>
      </c>
      <c r="I8" s="52">
        <v>5</v>
      </c>
      <c r="J8" s="99">
        <v>5</v>
      </c>
      <c r="K8" s="80">
        <v>249</v>
      </c>
      <c r="L8" s="77">
        <v>16</v>
      </c>
      <c r="M8" s="81">
        <v>2000</v>
      </c>
      <c r="N8" s="81">
        <f>2000*0.05</f>
        <v>100</v>
      </c>
      <c r="O8" s="68">
        <v>0.05</v>
      </c>
      <c r="P8" s="92">
        <v>0.05</v>
      </c>
      <c r="Q8" s="52">
        <v>5</v>
      </c>
      <c r="R8" s="99">
        <v>5</v>
      </c>
      <c r="S8">
        <f t="shared" si="0"/>
        <v>248.98</v>
      </c>
      <c r="T8">
        <v>100</v>
      </c>
      <c r="U8">
        <v>0.05</v>
      </c>
      <c r="V8">
        <f>T8*U8</f>
        <v>5</v>
      </c>
    </row>
    <row r="9" spans="2:22" ht="16.5" thickBot="1" x14ac:dyDescent="0.3">
      <c r="B9" s="47" t="s">
        <v>84</v>
      </c>
      <c r="C9" s="52">
        <v>339</v>
      </c>
      <c r="D9" s="56">
        <v>15</v>
      </c>
      <c r="E9" s="48">
        <v>2000</v>
      </c>
      <c r="F9" s="48">
        <v>80</v>
      </c>
      <c r="G9" s="48">
        <v>0.04</v>
      </c>
      <c r="H9" s="103">
        <v>0.12</v>
      </c>
      <c r="I9" s="52">
        <v>10</v>
      </c>
      <c r="J9" s="95">
        <v>10</v>
      </c>
      <c r="K9" s="80">
        <v>399</v>
      </c>
      <c r="L9" s="77">
        <v>15</v>
      </c>
      <c r="M9" s="81">
        <v>2000</v>
      </c>
      <c r="N9" s="81">
        <f>2000*0.05</f>
        <v>100</v>
      </c>
      <c r="O9" s="68">
        <v>0.05</v>
      </c>
      <c r="P9" s="92">
        <v>0.05</v>
      </c>
      <c r="Q9" s="52">
        <v>10</v>
      </c>
      <c r="R9" s="95">
        <v>10</v>
      </c>
      <c r="S9">
        <f t="shared" si="0"/>
        <v>400.02</v>
      </c>
      <c r="T9">
        <v>200</v>
      </c>
      <c r="U9">
        <v>0.05</v>
      </c>
      <c r="V9">
        <f>T9*U9</f>
        <v>10</v>
      </c>
    </row>
    <row r="10" spans="2:22" ht="16.5" thickBot="1" x14ac:dyDescent="0.3">
      <c r="B10" s="47" t="s">
        <v>75</v>
      </c>
      <c r="C10" s="52">
        <v>399</v>
      </c>
      <c r="D10" s="56">
        <v>10</v>
      </c>
      <c r="E10" s="48">
        <v>1000</v>
      </c>
      <c r="F10" s="48">
        <v>40</v>
      </c>
      <c r="G10" s="48">
        <v>0.04</v>
      </c>
      <c r="H10" s="103">
        <v>0.12</v>
      </c>
      <c r="I10" s="52">
        <v>15</v>
      </c>
      <c r="J10" s="95">
        <v>15</v>
      </c>
      <c r="K10" s="80">
        <v>469</v>
      </c>
      <c r="L10" s="77">
        <v>10</v>
      </c>
      <c r="M10" s="81">
        <v>2500</v>
      </c>
      <c r="N10" s="81">
        <f>2500*0.05</f>
        <v>125</v>
      </c>
      <c r="O10" s="68">
        <v>0.05</v>
      </c>
      <c r="P10" s="92">
        <v>0.05</v>
      </c>
      <c r="Q10" s="52">
        <v>15</v>
      </c>
      <c r="R10" s="95">
        <v>15</v>
      </c>
      <c r="S10">
        <f t="shared" si="0"/>
        <v>470.82</v>
      </c>
      <c r="T10">
        <v>500</v>
      </c>
      <c r="U10">
        <v>0.05</v>
      </c>
      <c r="V10">
        <f>T10*U10</f>
        <v>25</v>
      </c>
    </row>
    <row r="11" spans="2:22" ht="16.5" thickBot="1" x14ac:dyDescent="0.3">
      <c r="B11" s="47" t="s">
        <v>76</v>
      </c>
      <c r="C11" s="52">
        <v>499</v>
      </c>
      <c r="D11" s="56">
        <v>10</v>
      </c>
      <c r="E11" s="48">
        <v>1500</v>
      </c>
      <c r="F11" s="48">
        <v>60</v>
      </c>
      <c r="G11" s="48">
        <v>0.04</v>
      </c>
      <c r="H11" s="103">
        <v>0.12</v>
      </c>
      <c r="I11" s="52">
        <v>20</v>
      </c>
      <c r="J11" s="95">
        <v>30</v>
      </c>
      <c r="K11" s="80">
        <v>589</v>
      </c>
      <c r="L11" s="77">
        <v>10</v>
      </c>
      <c r="M11" s="81">
        <v>3000</v>
      </c>
      <c r="N11" s="81">
        <f>3000*0.05</f>
        <v>150</v>
      </c>
      <c r="O11" s="68">
        <v>0.05</v>
      </c>
      <c r="P11" s="92">
        <v>0.05</v>
      </c>
      <c r="Q11" s="52">
        <v>20</v>
      </c>
      <c r="R11" s="95">
        <v>30</v>
      </c>
      <c r="S11">
        <f t="shared" si="0"/>
        <v>588.81999999999994</v>
      </c>
      <c r="T11">
        <v>1000</v>
      </c>
      <c r="U11">
        <v>0.05</v>
      </c>
      <c r="V11">
        <f>T11*U11</f>
        <v>50</v>
      </c>
    </row>
    <row r="12" spans="2:22" ht="16.5" thickBot="1" x14ac:dyDescent="0.3">
      <c r="B12" s="47" t="s">
        <v>77</v>
      </c>
      <c r="C12" s="52">
        <v>699</v>
      </c>
      <c r="D12" s="56">
        <v>10</v>
      </c>
      <c r="E12" s="48">
        <v>2000</v>
      </c>
      <c r="F12" s="48">
        <v>80</v>
      </c>
      <c r="G12" s="48">
        <v>0.04</v>
      </c>
      <c r="H12" s="103">
        <v>0.12</v>
      </c>
      <c r="I12" s="52">
        <v>30</v>
      </c>
      <c r="J12" s="95">
        <v>70</v>
      </c>
      <c r="K12" s="80">
        <v>999</v>
      </c>
      <c r="L12" s="80">
        <v>10</v>
      </c>
      <c r="M12" s="81">
        <v>5000</v>
      </c>
      <c r="N12" s="81">
        <v>200</v>
      </c>
      <c r="O12" s="68">
        <v>0.05</v>
      </c>
      <c r="P12" s="92">
        <v>0.05</v>
      </c>
      <c r="Q12" s="52">
        <v>30</v>
      </c>
      <c r="R12" s="95">
        <v>70</v>
      </c>
      <c r="S12">
        <f t="shared" si="0"/>
        <v>824.81999999999994</v>
      </c>
    </row>
    <row r="13" spans="2:22" ht="16.5" thickBot="1" x14ac:dyDescent="0.3">
      <c r="B13" s="47" t="s">
        <v>78</v>
      </c>
      <c r="C13" s="53">
        <v>1258</v>
      </c>
      <c r="D13" s="57">
        <v>10</v>
      </c>
      <c r="E13" s="54">
        <v>3000</v>
      </c>
      <c r="F13" s="54">
        <v>120</v>
      </c>
      <c r="G13" s="54">
        <v>0.04</v>
      </c>
      <c r="H13" s="104">
        <v>0.12</v>
      </c>
      <c r="I13" s="53">
        <v>60</v>
      </c>
      <c r="J13" s="96">
        <v>140</v>
      </c>
      <c r="K13" s="82">
        <v>1699</v>
      </c>
      <c r="L13" s="82">
        <v>10</v>
      </c>
      <c r="M13" s="83">
        <v>8000</v>
      </c>
      <c r="N13" s="83">
        <v>400</v>
      </c>
      <c r="O13" s="69">
        <v>0.05</v>
      </c>
      <c r="P13" s="93">
        <v>0.05</v>
      </c>
      <c r="Q13" s="53">
        <v>60</v>
      </c>
      <c r="R13" s="96">
        <v>140</v>
      </c>
      <c r="S13">
        <f t="shared" si="0"/>
        <v>1484.4399999999998</v>
      </c>
    </row>
    <row r="16" spans="2:22" ht="16.5" thickBot="1" x14ac:dyDescent="0.3">
      <c r="B16" s="51" t="s">
        <v>86</v>
      </c>
    </row>
    <row r="17" spans="2:23" ht="16.5" thickBot="1" x14ac:dyDescent="0.3">
      <c r="C17" s="55" t="s">
        <v>91</v>
      </c>
      <c r="D17" s="70"/>
      <c r="E17" s="49"/>
      <c r="F17" s="49"/>
      <c r="G17" s="49"/>
      <c r="H17" s="49"/>
      <c r="I17" s="49"/>
      <c r="J17" s="50"/>
      <c r="K17" s="55" t="s">
        <v>92</v>
      </c>
      <c r="L17" s="70"/>
      <c r="M17" s="49"/>
      <c r="N17" s="49"/>
      <c r="O17" s="49"/>
      <c r="P17" s="49"/>
      <c r="Q17" s="49"/>
      <c r="R17" s="50"/>
    </row>
    <row r="18" spans="2:23" ht="16.5" thickBot="1" x14ac:dyDescent="0.3">
      <c r="C18" s="58" t="s">
        <v>90</v>
      </c>
      <c r="D18" s="71" t="s">
        <v>93</v>
      </c>
      <c r="E18" s="59" t="s">
        <v>79</v>
      </c>
      <c r="F18" s="59" t="s">
        <v>89</v>
      </c>
      <c r="G18" s="59" t="s">
        <v>87</v>
      </c>
      <c r="H18" s="88" t="s">
        <v>88</v>
      </c>
      <c r="I18" s="88" t="s">
        <v>94</v>
      </c>
      <c r="J18" s="84" t="s">
        <v>95</v>
      </c>
      <c r="K18" s="87" t="s">
        <v>90</v>
      </c>
      <c r="L18" s="90" t="s">
        <v>93</v>
      </c>
      <c r="M18" s="88" t="s">
        <v>79</v>
      </c>
      <c r="N18" s="88" t="s">
        <v>89</v>
      </c>
      <c r="O18" s="88" t="s">
        <v>87</v>
      </c>
      <c r="P18" s="89" t="s">
        <v>88</v>
      </c>
      <c r="Q18" s="87" t="s">
        <v>94</v>
      </c>
      <c r="R18" s="94" t="s">
        <v>95</v>
      </c>
    </row>
    <row r="19" spans="2:23" ht="16.5" thickBot="1" x14ac:dyDescent="0.3">
      <c r="B19" s="47" t="s">
        <v>80</v>
      </c>
      <c r="C19" s="65">
        <v>59</v>
      </c>
      <c r="D19" s="72">
        <v>25</v>
      </c>
      <c r="E19" s="66">
        <v>250</v>
      </c>
      <c r="F19" s="66">
        <v>10</v>
      </c>
      <c r="G19" s="61">
        <v>0.04</v>
      </c>
      <c r="H19" s="61">
        <v>0.16</v>
      </c>
      <c r="I19" s="108">
        <v>1</v>
      </c>
      <c r="J19" s="109"/>
      <c r="K19" s="125">
        <v>69</v>
      </c>
      <c r="L19" s="76">
        <v>25</v>
      </c>
      <c r="M19" s="126">
        <v>260</v>
      </c>
      <c r="N19" s="126">
        <v>13</v>
      </c>
      <c r="O19" s="67">
        <v>0.05</v>
      </c>
      <c r="P19" s="91">
        <v>0.1</v>
      </c>
      <c r="Q19" s="112">
        <v>1</v>
      </c>
      <c r="R19" s="109"/>
      <c r="S19">
        <f t="shared" ref="S19:S27" si="1">C19*1.18</f>
        <v>69.61999999999999</v>
      </c>
    </row>
    <row r="20" spans="2:23" ht="16.5" thickBot="1" x14ac:dyDescent="0.3">
      <c r="B20" s="47" t="s">
        <v>81</v>
      </c>
      <c r="C20" s="62">
        <v>99</v>
      </c>
      <c r="D20" s="73">
        <v>22</v>
      </c>
      <c r="E20" s="63">
        <v>500</v>
      </c>
      <c r="F20" s="63">
        <v>20</v>
      </c>
      <c r="G20" s="48">
        <v>0.04</v>
      </c>
      <c r="H20" s="48">
        <v>0.16</v>
      </c>
      <c r="I20" s="110">
        <v>3</v>
      </c>
      <c r="J20" s="111"/>
      <c r="K20" s="127">
        <v>119</v>
      </c>
      <c r="L20" s="128">
        <v>21</v>
      </c>
      <c r="M20" s="129">
        <v>500</v>
      </c>
      <c r="N20" s="129">
        <v>25</v>
      </c>
      <c r="O20" s="68">
        <v>0.05</v>
      </c>
      <c r="P20" s="92">
        <v>0.1</v>
      </c>
      <c r="Q20" s="113">
        <v>3</v>
      </c>
      <c r="R20" s="111"/>
      <c r="S20">
        <f t="shared" si="1"/>
        <v>116.82</v>
      </c>
    </row>
    <row r="21" spans="2:23" ht="16.5" thickBot="1" x14ac:dyDescent="0.3">
      <c r="B21" s="47" t="s">
        <v>82</v>
      </c>
      <c r="C21" s="62">
        <v>159</v>
      </c>
      <c r="D21" s="73">
        <v>20</v>
      </c>
      <c r="E21" s="63">
        <v>1000</v>
      </c>
      <c r="F21" s="63">
        <v>40</v>
      </c>
      <c r="G21" s="48">
        <v>0.04</v>
      </c>
      <c r="H21" s="48">
        <v>0.12</v>
      </c>
      <c r="I21" s="48">
        <v>3</v>
      </c>
      <c r="J21" s="85">
        <v>3</v>
      </c>
      <c r="K21" s="127">
        <v>189</v>
      </c>
      <c r="L21" s="128">
        <v>19</v>
      </c>
      <c r="M21" s="129">
        <v>1000</v>
      </c>
      <c r="N21" s="129">
        <v>50</v>
      </c>
      <c r="O21" s="68">
        <v>0.05</v>
      </c>
      <c r="P21" s="92">
        <v>0.1</v>
      </c>
      <c r="Q21" s="52">
        <v>3</v>
      </c>
      <c r="R21" s="95">
        <v>3</v>
      </c>
      <c r="S21">
        <f t="shared" si="1"/>
        <v>187.61999999999998</v>
      </c>
    </row>
    <row r="22" spans="2:23" ht="16.5" thickBot="1" x14ac:dyDescent="0.3">
      <c r="B22" s="47" t="s">
        <v>83</v>
      </c>
      <c r="C22" s="62">
        <v>249</v>
      </c>
      <c r="D22" s="73">
        <v>15</v>
      </c>
      <c r="E22" s="48">
        <v>2000</v>
      </c>
      <c r="F22" s="48">
        <v>80</v>
      </c>
      <c r="G22" s="48">
        <v>0.04</v>
      </c>
      <c r="H22" s="48">
        <v>0.12</v>
      </c>
      <c r="I22" s="48">
        <v>5</v>
      </c>
      <c r="J22" s="85">
        <v>5</v>
      </c>
      <c r="K22" s="78">
        <v>289</v>
      </c>
      <c r="L22" s="77">
        <v>18</v>
      </c>
      <c r="M22" s="81">
        <v>2000</v>
      </c>
      <c r="N22" s="81">
        <f>2000*0.05</f>
        <v>100</v>
      </c>
      <c r="O22" s="68">
        <v>0.05</v>
      </c>
      <c r="P22" s="92">
        <v>0.05</v>
      </c>
      <c r="Q22" s="52">
        <v>5</v>
      </c>
      <c r="R22" s="95">
        <v>5</v>
      </c>
      <c r="S22">
        <f t="shared" si="1"/>
        <v>293.82</v>
      </c>
    </row>
    <row r="23" spans="2:23" ht="16.5" thickBot="1" x14ac:dyDescent="0.3">
      <c r="B23" s="47" t="s">
        <v>84</v>
      </c>
      <c r="C23" s="62">
        <v>339</v>
      </c>
      <c r="D23" s="73">
        <v>15</v>
      </c>
      <c r="E23" s="48">
        <v>2000</v>
      </c>
      <c r="F23" s="48">
        <v>80</v>
      </c>
      <c r="G23" s="48">
        <v>0.04</v>
      </c>
      <c r="H23" s="48">
        <v>0.12</v>
      </c>
      <c r="I23" s="48">
        <v>10</v>
      </c>
      <c r="J23" s="85">
        <v>10</v>
      </c>
      <c r="K23" s="78">
        <v>449</v>
      </c>
      <c r="L23" s="77">
        <v>15</v>
      </c>
      <c r="M23" s="81">
        <v>2000</v>
      </c>
      <c r="N23" s="81">
        <f>2000*0.05</f>
        <v>100</v>
      </c>
      <c r="O23" s="68">
        <v>0.05</v>
      </c>
      <c r="P23" s="92">
        <v>0.05</v>
      </c>
      <c r="Q23" s="52">
        <v>10</v>
      </c>
      <c r="R23" s="95">
        <v>10</v>
      </c>
      <c r="S23">
        <f t="shared" si="1"/>
        <v>400.02</v>
      </c>
    </row>
    <row r="24" spans="2:23" ht="16.5" thickBot="1" x14ac:dyDescent="0.3">
      <c r="B24" s="47" t="s">
        <v>75</v>
      </c>
      <c r="C24" s="62">
        <v>499</v>
      </c>
      <c r="D24" s="73">
        <v>10</v>
      </c>
      <c r="E24" s="48">
        <v>1000</v>
      </c>
      <c r="F24" s="48">
        <v>40</v>
      </c>
      <c r="G24" s="48">
        <v>0.04</v>
      </c>
      <c r="H24" s="48">
        <v>0.12</v>
      </c>
      <c r="I24" s="48">
        <v>15</v>
      </c>
      <c r="J24" s="85">
        <v>15</v>
      </c>
      <c r="K24" s="78">
        <v>589</v>
      </c>
      <c r="L24" s="77">
        <v>10</v>
      </c>
      <c r="M24" s="81">
        <v>2500</v>
      </c>
      <c r="N24" s="81">
        <f>2500*0.05</f>
        <v>125</v>
      </c>
      <c r="O24" s="68">
        <v>0.05</v>
      </c>
      <c r="P24" s="92">
        <v>0.05</v>
      </c>
      <c r="Q24" s="52">
        <v>15</v>
      </c>
      <c r="R24" s="95">
        <v>15</v>
      </c>
      <c r="S24">
        <f t="shared" si="1"/>
        <v>588.81999999999994</v>
      </c>
    </row>
    <row r="25" spans="2:23" ht="16.5" thickBot="1" x14ac:dyDescent="0.3">
      <c r="B25" s="47" t="s">
        <v>76</v>
      </c>
      <c r="C25" s="62">
        <v>599</v>
      </c>
      <c r="D25" s="73">
        <v>10</v>
      </c>
      <c r="E25" s="48">
        <v>1500</v>
      </c>
      <c r="F25" s="48">
        <v>60</v>
      </c>
      <c r="G25" s="48">
        <v>0.04</v>
      </c>
      <c r="H25" s="48">
        <v>0.12</v>
      </c>
      <c r="I25" s="48">
        <v>20</v>
      </c>
      <c r="J25" s="85">
        <v>30</v>
      </c>
      <c r="K25" s="78">
        <v>699</v>
      </c>
      <c r="L25" s="77">
        <v>10</v>
      </c>
      <c r="M25" s="81">
        <v>3000</v>
      </c>
      <c r="N25" s="81">
        <f>3000*0.05</f>
        <v>150</v>
      </c>
      <c r="O25" s="68">
        <v>0.05</v>
      </c>
      <c r="P25" s="92">
        <v>0.05</v>
      </c>
      <c r="Q25" s="52">
        <v>20</v>
      </c>
      <c r="R25" s="95">
        <v>30</v>
      </c>
      <c r="S25">
        <f t="shared" si="1"/>
        <v>706.81999999999994</v>
      </c>
    </row>
    <row r="26" spans="2:23" ht="16.5" thickBot="1" x14ac:dyDescent="0.3">
      <c r="B26" s="47" t="s">
        <v>77</v>
      </c>
      <c r="C26" s="62">
        <v>749</v>
      </c>
      <c r="D26" s="73">
        <v>10</v>
      </c>
      <c r="E26" s="48">
        <v>2000</v>
      </c>
      <c r="F26" s="48">
        <v>80</v>
      </c>
      <c r="G26" s="48">
        <v>0.04</v>
      </c>
      <c r="H26" s="48">
        <v>0.12</v>
      </c>
      <c r="I26" s="48">
        <v>30</v>
      </c>
      <c r="J26" s="85">
        <v>70</v>
      </c>
      <c r="K26" s="78">
        <v>1199</v>
      </c>
      <c r="L26" s="80">
        <v>10</v>
      </c>
      <c r="M26" s="81">
        <v>5000</v>
      </c>
      <c r="N26" s="81">
        <v>200</v>
      </c>
      <c r="O26" s="68">
        <v>0.05</v>
      </c>
      <c r="P26" s="92">
        <v>0.05</v>
      </c>
      <c r="Q26" s="52">
        <v>30</v>
      </c>
      <c r="R26" s="95">
        <v>70</v>
      </c>
      <c r="S26">
        <f t="shared" si="1"/>
        <v>883.81999999999994</v>
      </c>
      <c r="U26">
        <v>4000</v>
      </c>
      <c r="V26">
        <v>0.05</v>
      </c>
      <c r="W26">
        <f>U26*V26</f>
        <v>200</v>
      </c>
    </row>
    <row r="27" spans="2:23" ht="16.5" thickBot="1" x14ac:dyDescent="0.3">
      <c r="B27" s="47" t="s">
        <v>78</v>
      </c>
      <c r="C27" s="64">
        <v>1348</v>
      </c>
      <c r="D27" s="74">
        <v>10</v>
      </c>
      <c r="E27" s="54">
        <v>3000</v>
      </c>
      <c r="F27" s="54">
        <v>120</v>
      </c>
      <c r="G27" s="54">
        <v>0.04</v>
      </c>
      <c r="H27" s="54">
        <v>0.12</v>
      </c>
      <c r="I27" s="54">
        <v>60</v>
      </c>
      <c r="J27" s="86">
        <v>140</v>
      </c>
      <c r="K27" s="79">
        <v>1999</v>
      </c>
      <c r="L27" s="82">
        <v>10</v>
      </c>
      <c r="M27" s="83">
        <v>8000</v>
      </c>
      <c r="N27" s="83">
        <v>400</v>
      </c>
      <c r="O27" s="69">
        <v>0.05</v>
      </c>
      <c r="P27" s="93">
        <v>0.05</v>
      </c>
      <c r="Q27" s="53">
        <v>60</v>
      </c>
      <c r="R27" s="96">
        <v>140</v>
      </c>
      <c r="S27">
        <f t="shared" si="1"/>
        <v>1590.6399999999999</v>
      </c>
      <c r="U27">
        <v>8000</v>
      </c>
      <c r="V27">
        <v>0.05</v>
      </c>
      <c r="W27">
        <f>U27*V27</f>
        <v>400</v>
      </c>
    </row>
    <row r="29" spans="2:23" ht="16.5" thickBot="1" x14ac:dyDescent="0.3">
      <c r="B29" s="101" t="s">
        <v>96</v>
      </c>
    </row>
    <row r="30" spans="2:23" x14ac:dyDescent="0.25">
      <c r="C30" s="60" t="s">
        <v>91</v>
      </c>
      <c r="D30" s="61"/>
      <c r="E30" s="61"/>
      <c r="F30" s="61"/>
      <c r="G30" s="61"/>
      <c r="H30" s="61"/>
      <c r="I30" s="61"/>
      <c r="J30" s="102"/>
      <c r="K30" s="60" t="s">
        <v>92</v>
      </c>
      <c r="L30" s="61"/>
      <c r="M30" s="61"/>
      <c r="N30" s="61"/>
      <c r="O30" s="61"/>
      <c r="P30" s="61"/>
      <c r="Q30" s="61"/>
      <c r="R30" s="98"/>
    </row>
    <row r="31" spans="2:23" x14ac:dyDescent="0.25">
      <c r="C31" s="52" t="s">
        <v>90</v>
      </c>
      <c r="D31" s="48" t="s">
        <v>93</v>
      </c>
      <c r="E31" s="48" t="s">
        <v>79</v>
      </c>
      <c r="F31" s="48" t="s">
        <v>89</v>
      </c>
      <c r="G31" s="48" t="s">
        <v>87</v>
      </c>
      <c r="H31" s="48" t="s">
        <v>88</v>
      </c>
      <c r="I31" s="48" t="s">
        <v>94</v>
      </c>
      <c r="J31" s="103" t="s">
        <v>95</v>
      </c>
      <c r="K31" s="52" t="s">
        <v>90</v>
      </c>
      <c r="L31" s="48" t="s">
        <v>93</v>
      </c>
      <c r="M31" s="48" t="s">
        <v>79</v>
      </c>
      <c r="N31" s="48" t="s">
        <v>89</v>
      </c>
      <c r="O31" s="48" t="s">
        <v>87</v>
      </c>
      <c r="P31" s="48" t="s">
        <v>88</v>
      </c>
      <c r="Q31" s="48" t="s">
        <v>94</v>
      </c>
      <c r="R31" s="99" t="s">
        <v>95</v>
      </c>
    </row>
    <row r="32" spans="2:23" x14ac:dyDescent="0.25">
      <c r="B32" s="97" t="s">
        <v>97</v>
      </c>
      <c r="C32" s="56">
        <v>70</v>
      </c>
      <c r="D32" s="106" t="s">
        <v>100</v>
      </c>
      <c r="E32" s="48">
        <v>250</v>
      </c>
      <c r="F32" s="48">
        <v>10</v>
      </c>
      <c r="G32" s="48">
        <v>0.04</v>
      </c>
      <c r="H32" s="48">
        <v>0.16</v>
      </c>
      <c r="I32" s="48">
        <v>5</v>
      </c>
      <c r="J32" s="103">
        <v>5</v>
      </c>
      <c r="K32" s="78">
        <v>79</v>
      </c>
      <c r="L32" s="106" t="s">
        <v>100</v>
      </c>
      <c r="M32" s="75">
        <v>260</v>
      </c>
      <c r="N32" s="75">
        <v>13</v>
      </c>
      <c r="O32" s="75">
        <v>0.05</v>
      </c>
      <c r="P32" s="75">
        <v>0.1</v>
      </c>
      <c r="Q32" s="48">
        <v>5</v>
      </c>
      <c r="R32" s="99">
        <v>5</v>
      </c>
    </row>
    <row r="33" spans="2:18" x14ac:dyDescent="0.25">
      <c r="B33" s="97" t="s">
        <v>98</v>
      </c>
      <c r="C33" s="56">
        <v>200</v>
      </c>
      <c r="D33" s="106" t="s">
        <v>100</v>
      </c>
      <c r="E33" s="48">
        <v>1000</v>
      </c>
      <c r="F33" s="48">
        <v>40</v>
      </c>
      <c r="G33" s="48">
        <v>0.04</v>
      </c>
      <c r="H33" s="48">
        <v>0.16</v>
      </c>
      <c r="I33" s="48">
        <v>7</v>
      </c>
      <c r="J33" s="103">
        <v>8</v>
      </c>
      <c r="K33" s="78">
        <v>219</v>
      </c>
      <c r="L33" s="106" t="s">
        <v>100</v>
      </c>
      <c r="M33" s="75">
        <v>1000</v>
      </c>
      <c r="N33" s="75">
        <v>50</v>
      </c>
      <c r="O33" s="75">
        <v>0.05</v>
      </c>
      <c r="P33" s="75">
        <v>0.1</v>
      </c>
      <c r="Q33" s="48">
        <v>7</v>
      </c>
      <c r="R33" s="99">
        <v>8</v>
      </c>
    </row>
    <row r="34" spans="2:18" ht="16.5" thickBot="1" x14ac:dyDescent="0.3">
      <c r="B34" s="97" t="s">
        <v>99</v>
      </c>
      <c r="C34" s="57">
        <v>290</v>
      </c>
      <c r="D34" s="107" t="s">
        <v>100</v>
      </c>
      <c r="E34" s="54">
        <v>2000</v>
      </c>
      <c r="F34" s="54">
        <v>80</v>
      </c>
      <c r="G34" s="54">
        <v>0.04</v>
      </c>
      <c r="H34" s="54">
        <v>0.12</v>
      </c>
      <c r="I34" s="54">
        <v>15</v>
      </c>
      <c r="J34" s="104">
        <v>15</v>
      </c>
      <c r="K34" s="79">
        <v>299</v>
      </c>
      <c r="L34" s="107" t="s">
        <v>100</v>
      </c>
      <c r="M34" s="105">
        <v>2000</v>
      </c>
      <c r="N34" s="105">
        <v>100</v>
      </c>
      <c r="O34" s="105">
        <v>0.05</v>
      </c>
      <c r="P34" s="105">
        <v>0.05</v>
      </c>
      <c r="Q34" s="54">
        <v>15</v>
      </c>
      <c r="R34" s="100">
        <v>15</v>
      </c>
    </row>
  </sheetData>
  <mergeCells count="8">
    <mergeCell ref="I19:J19"/>
    <mergeCell ref="I20:J20"/>
    <mergeCell ref="Q19:R19"/>
    <mergeCell ref="Q20:R20"/>
    <mergeCell ref="I5:J5"/>
    <mergeCell ref="I6:J6"/>
    <mergeCell ref="Q5:R5"/>
    <mergeCell ref="Q6:R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9B569-E20C-4200-B8D9-F917B43A945B}">
  <sheetPr>
    <pageSetUpPr fitToPage="1"/>
  </sheetPr>
  <dimension ref="A1:I68"/>
  <sheetViews>
    <sheetView topLeftCell="A49" zoomScale="110" zoomScaleNormal="110" zoomScalePageLayoutView="125" workbookViewId="0">
      <selection activeCell="A2" sqref="A2"/>
    </sheetView>
  </sheetViews>
  <sheetFormatPr baseColWidth="10" defaultColWidth="11" defaultRowHeight="15" x14ac:dyDescent="0.25"/>
  <cols>
    <col min="1" max="1" width="19" style="17" customWidth="1"/>
    <col min="2" max="2" width="23.5" style="17" customWidth="1"/>
    <col min="3" max="3" width="17.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137</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63</v>
      </c>
      <c r="B12" s="29">
        <v>1999</v>
      </c>
      <c r="C12" s="30" t="s">
        <v>124</v>
      </c>
      <c r="D12" s="117" t="s">
        <v>125</v>
      </c>
      <c r="E12" s="118"/>
      <c r="F12" s="31"/>
      <c r="G12" s="44"/>
      <c r="H12" s="31"/>
    </row>
    <row r="13" spans="1:8" ht="28.7"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117</v>
      </c>
      <c r="C27" s="132" t="s">
        <v>118</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43.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A56:F56"/>
    <mergeCell ref="A57:F57"/>
    <mergeCell ref="A60:F60"/>
    <mergeCell ref="A61:F61"/>
    <mergeCell ref="A50:F50"/>
    <mergeCell ref="A51:F51"/>
    <mergeCell ref="A52:F52"/>
    <mergeCell ref="A53:F53"/>
    <mergeCell ref="A54:F54"/>
    <mergeCell ref="A55:F55"/>
    <mergeCell ref="A49:F49"/>
    <mergeCell ref="A4:G4"/>
    <mergeCell ref="A5:G5"/>
    <mergeCell ref="A7:E7"/>
    <mergeCell ref="A8:G8"/>
    <mergeCell ref="A9:G9"/>
    <mergeCell ref="C11:E11"/>
    <mergeCell ref="D12:E12"/>
    <mergeCell ref="A13:E13"/>
    <mergeCell ref="A29:F29"/>
    <mergeCell ref="A47:F47"/>
    <mergeCell ref="A48:F48"/>
  </mergeCells>
  <pageMargins left="0.75" right="0.75" top="1" bottom="1" header="0.5" footer="0.5"/>
  <pageSetup paperSize="9" scale="63" orientation="portrait" horizontalDpi="120" verticalDpi="7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9861-3792-419F-8E23-1A3DE537406C}">
  <sheetPr>
    <pageSetUpPr fitToPage="1"/>
  </sheetPr>
  <dimension ref="A1:I63"/>
  <sheetViews>
    <sheetView topLeftCell="A46" zoomScale="120" zoomScaleNormal="120" zoomScalePageLayoutView="125" workbookViewId="0">
      <selection activeCell="A2" sqref="A2"/>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138</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52</v>
      </c>
      <c r="B12" s="29">
        <v>56</v>
      </c>
      <c r="C12" s="30" t="s">
        <v>74</v>
      </c>
      <c r="D12" s="117" t="s">
        <v>73</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42" t="s">
        <v>55</v>
      </c>
      <c r="B15" s="28"/>
      <c r="C15" s="28"/>
      <c r="D15" s="28"/>
      <c r="E15" s="28"/>
      <c r="F15" s="4"/>
      <c r="G15" s="4"/>
      <c r="H15" s="4"/>
    </row>
    <row r="16" spans="1:8" x14ac:dyDescent="0.25">
      <c r="A16" s="4"/>
      <c r="B16" s="4"/>
      <c r="C16" s="4"/>
      <c r="D16" s="4"/>
      <c r="E16" s="4"/>
      <c r="F16" s="4"/>
      <c r="G16" s="4"/>
      <c r="H16" s="4"/>
    </row>
    <row r="17" spans="1:9" x14ac:dyDescent="0.25">
      <c r="A17" s="4" t="s">
        <v>38</v>
      </c>
      <c r="C17" s="4"/>
      <c r="D17" s="4"/>
      <c r="E17" s="4"/>
      <c r="F17" s="4"/>
      <c r="G17" s="4"/>
      <c r="H17" s="4"/>
    </row>
    <row r="18" spans="1:9" x14ac:dyDescent="0.25">
      <c r="A18" s="5" t="s">
        <v>41</v>
      </c>
      <c r="B18" s="16" t="s">
        <v>27</v>
      </c>
      <c r="C18" s="4"/>
      <c r="D18" s="4"/>
      <c r="E18" s="4"/>
      <c r="F18" s="4"/>
      <c r="G18" s="4"/>
      <c r="H18" s="4"/>
    </row>
    <row r="19" spans="1:9" x14ac:dyDescent="0.25">
      <c r="A19" s="15" t="s">
        <v>39</v>
      </c>
      <c r="B19" s="36">
        <v>0.05</v>
      </c>
      <c r="C19" s="4"/>
      <c r="D19" s="4"/>
      <c r="E19" s="4"/>
      <c r="F19" s="4"/>
      <c r="G19" s="4"/>
      <c r="H19" s="4"/>
    </row>
    <row r="20" spans="1:9" x14ac:dyDescent="0.25">
      <c r="A20" s="15" t="s">
        <v>40</v>
      </c>
      <c r="B20" s="36">
        <v>0.1</v>
      </c>
      <c r="C20" s="4"/>
      <c r="D20" s="4"/>
      <c r="E20" s="4"/>
      <c r="F20" s="4"/>
      <c r="G20" s="4"/>
      <c r="H20" s="4"/>
    </row>
    <row r="21" spans="1:9" ht="14.45" customHeight="1" x14ac:dyDescent="0.25">
      <c r="A21" s="17" t="s">
        <v>42</v>
      </c>
      <c r="B21" s="37"/>
      <c r="C21" s="37"/>
      <c r="D21" s="38"/>
      <c r="E21" s="12"/>
      <c r="F21" s="13"/>
      <c r="G21" s="13"/>
      <c r="H21" s="4"/>
      <c r="I21" s="4"/>
    </row>
    <row r="22" spans="1:9" x14ac:dyDescent="0.25">
      <c r="A22" s="4"/>
      <c r="B22" s="4"/>
      <c r="C22" s="4"/>
      <c r="D22" s="4"/>
      <c r="E22" s="4"/>
      <c r="F22" s="4"/>
      <c r="G22" s="4"/>
      <c r="H22" s="4"/>
    </row>
    <row r="23" spans="1:9" x14ac:dyDescent="0.25">
      <c r="A23" s="17" t="s">
        <v>14</v>
      </c>
      <c r="C23" s="18"/>
      <c r="D23" s="19"/>
    </row>
    <row r="24" spans="1:9" x14ac:dyDescent="0.25">
      <c r="A24" s="17" t="s">
        <v>16</v>
      </c>
      <c r="C24" s="20">
        <v>30</v>
      </c>
    </row>
    <row r="25" spans="1:9" x14ac:dyDescent="0.25">
      <c r="A25" s="17" t="s">
        <v>19</v>
      </c>
      <c r="C25" s="19"/>
      <c r="D25" s="19"/>
      <c r="E25" s="21"/>
      <c r="F25" s="19"/>
    </row>
    <row r="26" spans="1:9" x14ac:dyDescent="0.25">
      <c r="C26" s="21"/>
      <c r="D26" s="19"/>
      <c r="F26" s="19"/>
    </row>
    <row r="27" spans="1:9" x14ac:dyDescent="0.25">
      <c r="A27" s="17" t="s">
        <v>17</v>
      </c>
      <c r="C27" s="21"/>
      <c r="D27" s="19"/>
      <c r="F27" s="19"/>
    </row>
    <row r="28" spans="1:9" ht="31.7" customHeight="1" x14ac:dyDescent="0.25">
      <c r="A28" s="115" t="s">
        <v>50</v>
      </c>
      <c r="B28" s="116"/>
      <c r="C28" s="116"/>
      <c r="D28" s="116"/>
      <c r="E28" s="116"/>
      <c r="F28" s="116"/>
    </row>
    <row r="29" spans="1:9" ht="12" customHeight="1" x14ac:dyDescent="0.25">
      <c r="A29" s="28"/>
      <c r="B29" s="28"/>
      <c r="C29" s="28"/>
      <c r="D29" s="28"/>
      <c r="E29" s="28"/>
      <c r="F29" s="28"/>
    </row>
    <row r="30" spans="1:9" x14ac:dyDescent="0.25">
      <c r="A30" s="17" t="s">
        <v>10</v>
      </c>
      <c r="C30" s="21"/>
      <c r="D30" s="19"/>
      <c r="F30" s="19"/>
    </row>
    <row r="31" spans="1:9" x14ac:dyDescent="0.25">
      <c r="A31" s="5" t="s">
        <v>8</v>
      </c>
      <c r="B31" s="6" t="s">
        <v>0</v>
      </c>
      <c r="C31" s="7" t="s">
        <v>2</v>
      </c>
      <c r="D31" s="19"/>
      <c r="E31" s="19"/>
      <c r="F31" s="19"/>
    </row>
    <row r="32" spans="1:9" x14ac:dyDescent="0.25">
      <c r="A32" s="39" t="s">
        <v>1</v>
      </c>
      <c r="B32" s="39" t="s">
        <v>4</v>
      </c>
      <c r="C32" s="39" t="s">
        <v>3</v>
      </c>
      <c r="D32" s="19"/>
      <c r="E32" s="19"/>
      <c r="F32" s="19"/>
    </row>
    <row r="33" spans="1:8" ht="45" x14ac:dyDescent="0.25">
      <c r="A33" s="39" t="s">
        <v>1</v>
      </c>
      <c r="B33" s="39" t="s">
        <v>5</v>
      </c>
      <c r="C33" s="40" t="s">
        <v>44</v>
      </c>
      <c r="D33" s="19"/>
      <c r="E33" s="19"/>
      <c r="F33" s="19"/>
    </row>
    <row r="34" spans="1:8" x14ac:dyDescent="0.25">
      <c r="A34" s="39" t="s">
        <v>1</v>
      </c>
      <c r="B34" s="39" t="s">
        <v>43</v>
      </c>
      <c r="C34" s="130" t="s">
        <v>102</v>
      </c>
      <c r="D34" s="19"/>
      <c r="E34" s="19"/>
      <c r="F34" s="19"/>
    </row>
    <row r="35" spans="1:8" x14ac:dyDescent="0.25">
      <c r="A35" s="41"/>
      <c r="B35" s="35"/>
      <c r="C35" s="35"/>
      <c r="D35" s="19"/>
      <c r="E35" s="19"/>
      <c r="F35" s="19"/>
    </row>
    <row r="36" spans="1:8" x14ac:dyDescent="0.25">
      <c r="A36" s="22" t="s">
        <v>46</v>
      </c>
      <c r="C36" s="21"/>
      <c r="D36" s="19"/>
      <c r="E36" s="21"/>
      <c r="F36" s="19"/>
    </row>
    <row r="37" spans="1:8" x14ac:dyDescent="0.25">
      <c r="C37" s="21"/>
      <c r="D37" s="19"/>
      <c r="E37" s="21"/>
      <c r="F37" s="19"/>
    </row>
    <row r="38" spans="1:8" x14ac:dyDescent="0.25">
      <c r="A38" s="17" t="s">
        <v>11</v>
      </c>
      <c r="C38" s="21"/>
      <c r="D38" s="19"/>
    </row>
    <row r="39" spans="1:8" x14ac:dyDescent="0.25">
      <c r="A39" s="10" t="s">
        <v>8</v>
      </c>
      <c r="B39" s="11"/>
      <c r="C39" s="6" t="s">
        <v>0</v>
      </c>
      <c r="D39" s="7" t="s">
        <v>30</v>
      </c>
    </row>
    <row r="40" spans="1:8" x14ac:dyDescent="0.25">
      <c r="A40" s="23" t="s">
        <v>35</v>
      </c>
      <c r="B40" s="24"/>
      <c r="C40" s="25" t="s">
        <v>12</v>
      </c>
      <c r="D40" s="26" t="s">
        <v>13</v>
      </c>
    </row>
    <row r="41" spans="1:8" x14ac:dyDescent="0.25">
      <c r="A41" s="23" t="s">
        <v>36</v>
      </c>
      <c r="B41" s="24"/>
      <c r="C41" s="25" t="s">
        <v>29</v>
      </c>
      <c r="D41" s="26" t="s">
        <v>29</v>
      </c>
    </row>
    <row r="42" spans="1:8" x14ac:dyDescent="0.25">
      <c r="C42" s="21"/>
      <c r="D42" s="19"/>
    </row>
    <row r="43" spans="1:8" x14ac:dyDescent="0.25">
      <c r="A43" s="17" t="s">
        <v>47</v>
      </c>
      <c r="C43" s="21"/>
      <c r="D43" s="19"/>
    </row>
    <row r="44" spans="1:8" x14ac:dyDescent="0.25">
      <c r="C44" s="21"/>
      <c r="D44" s="19"/>
    </row>
    <row r="45" spans="1:8" x14ac:dyDescent="0.25">
      <c r="A45" s="8" t="s">
        <v>20</v>
      </c>
      <c r="B45" s="8"/>
      <c r="C45" s="21"/>
      <c r="D45" s="19"/>
    </row>
    <row r="46" spans="1:8" ht="39.75" customHeight="1" x14ac:dyDescent="0.25">
      <c r="A46" s="114" t="s">
        <v>23</v>
      </c>
      <c r="B46" s="114"/>
      <c r="C46" s="114"/>
      <c r="D46" s="114"/>
      <c r="E46" s="114"/>
      <c r="F46" s="114"/>
      <c r="G46" s="14"/>
      <c r="H46" s="27"/>
    </row>
    <row r="47" spans="1:8" ht="15.75" customHeight="1" x14ac:dyDescent="0.25">
      <c r="A47" s="114" t="s">
        <v>21</v>
      </c>
      <c r="B47" s="114"/>
      <c r="C47" s="114"/>
      <c r="D47" s="114"/>
      <c r="E47" s="114"/>
      <c r="F47" s="114"/>
      <c r="G47" s="14"/>
      <c r="H47" s="27"/>
    </row>
    <row r="48" spans="1:8" ht="20.25" customHeight="1" x14ac:dyDescent="0.25">
      <c r="A48" s="114" t="s">
        <v>24</v>
      </c>
      <c r="B48" s="114"/>
      <c r="C48" s="114"/>
      <c r="D48" s="114"/>
      <c r="E48" s="114"/>
      <c r="F48" s="114"/>
      <c r="G48" s="14"/>
      <c r="H48" s="27"/>
    </row>
    <row r="49" spans="1:8" ht="15.75" customHeight="1" x14ac:dyDescent="0.25">
      <c r="A49" s="114" t="s">
        <v>25</v>
      </c>
      <c r="B49" s="114"/>
      <c r="C49" s="114"/>
      <c r="D49" s="114"/>
      <c r="E49" s="114"/>
      <c r="F49" s="114"/>
      <c r="G49" s="14"/>
      <c r="H49" s="27"/>
    </row>
    <row r="50" spans="1:8" ht="31.7" customHeight="1" x14ac:dyDescent="0.25">
      <c r="A50" s="114" t="s">
        <v>45</v>
      </c>
      <c r="B50" s="114"/>
      <c r="C50" s="114"/>
      <c r="D50" s="114"/>
      <c r="E50" s="114"/>
      <c r="F50" s="114"/>
      <c r="G50" s="14"/>
      <c r="H50" s="9"/>
    </row>
    <row r="51" spans="1:8" x14ac:dyDescent="0.25">
      <c r="A51" s="114" t="s">
        <v>68</v>
      </c>
      <c r="B51" s="114"/>
      <c r="C51" s="114"/>
      <c r="D51" s="114"/>
      <c r="E51" s="114"/>
      <c r="F51" s="114"/>
      <c r="G51" s="14"/>
      <c r="H51" s="27"/>
    </row>
    <row r="52" spans="1:8" ht="15.75" customHeight="1" x14ac:dyDescent="0.25">
      <c r="A52" s="114" t="s">
        <v>34</v>
      </c>
      <c r="B52" s="114"/>
      <c r="C52" s="114"/>
      <c r="D52" s="114"/>
      <c r="E52" s="114"/>
      <c r="F52" s="114"/>
      <c r="G52" s="14"/>
      <c r="H52" s="27"/>
    </row>
    <row r="53" spans="1:8" ht="15.75" customHeight="1" x14ac:dyDescent="0.25">
      <c r="A53" s="114" t="s">
        <v>37</v>
      </c>
      <c r="B53" s="114"/>
      <c r="C53" s="114"/>
      <c r="D53" s="114"/>
      <c r="E53" s="114"/>
      <c r="F53" s="114"/>
      <c r="G53" s="14"/>
      <c r="H53" s="27"/>
    </row>
    <row r="54" spans="1:8" ht="15.75" customHeight="1" x14ac:dyDescent="0.25">
      <c r="A54" s="114" t="s">
        <v>22</v>
      </c>
      <c r="B54" s="114"/>
      <c r="C54" s="114"/>
      <c r="D54" s="114"/>
      <c r="E54" s="114"/>
      <c r="F54" s="114"/>
      <c r="G54" s="9"/>
      <c r="H54" s="27"/>
    </row>
    <row r="55" spans="1:8" ht="15.75" customHeight="1" x14ac:dyDescent="0.25">
      <c r="A55" s="114" t="s">
        <v>26</v>
      </c>
      <c r="B55" s="114"/>
      <c r="C55" s="114"/>
      <c r="D55" s="114"/>
      <c r="E55" s="114"/>
      <c r="F55" s="114"/>
      <c r="G55" s="9"/>
    </row>
    <row r="56" spans="1:8" ht="15.75" customHeight="1" x14ac:dyDescent="0.25">
      <c r="A56" s="114" t="s">
        <v>101</v>
      </c>
      <c r="B56" s="114"/>
      <c r="C56" s="114"/>
      <c r="D56" s="114"/>
      <c r="E56" s="114"/>
      <c r="F56" s="114"/>
      <c r="G56" s="9"/>
    </row>
    <row r="57" spans="1:8" x14ac:dyDescent="0.25">
      <c r="C57" s="21"/>
      <c r="D57" s="19"/>
    </row>
    <row r="58" spans="1:8" x14ac:dyDescent="0.25">
      <c r="C58" s="21"/>
      <c r="D58" s="19"/>
    </row>
    <row r="59" spans="1:8" x14ac:dyDescent="0.25">
      <c r="C59" s="21"/>
      <c r="D59" s="19"/>
    </row>
    <row r="60" spans="1:8" x14ac:dyDescent="0.25">
      <c r="C60" s="21"/>
      <c r="D60" s="19"/>
    </row>
    <row r="61" spans="1:8" x14ac:dyDescent="0.25">
      <c r="C61" s="21"/>
      <c r="D61" s="19"/>
    </row>
    <row r="62" spans="1:8" x14ac:dyDescent="0.25">
      <c r="C62" s="21"/>
      <c r="D62" s="19"/>
    </row>
    <row r="63" spans="1:8" x14ac:dyDescent="0.25">
      <c r="C63" s="21"/>
      <c r="D63" s="19"/>
    </row>
  </sheetData>
  <mergeCells count="20">
    <mergeCell ref="A28:F28"/>
    <mergeCell ref="A46:F46"/>
    <mergeCell ref="A4:G4"/>
    <mergeCell ref="A5:G5"/>
    <mergeCell ref="A7:E7"/>
    <mergeCell ref="A8:G8"/>
    <mergeCell ref="A9:G9"/>
    <mergeCell ref="C11:E11"/>
    <mergeCell ref="D12:E12"/>
    <mergeCell ref="A13:E13"/>
    <mergeCell ref="A53:F53"/>
    <mergeCell ref="A54:F54"/>
    <mergeCell ref="A55:F55"/>
    <mergeCell ref="A56:F56"/>
    <mergeCell ref="A47:F47"/>
    <mergeCell ref="A48:F48"/>
    <mergeCell ref="A49:F49"/>
    <mergeCell ref="A50:F50"/>
    <mergeCell ref="A51:F51"/>
    <mergeCell ref="A52:F52"/>
  </mergeCells>
  <pageMargins left="0.75" right="0.75" top="1" bottom="1" header="0.5" footer="0.5"/>
  <pageSetup paperSize="9" scale="56" orientation="portrait" horizontalDpi="120" verticalDpi="7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B0DF0-AFBA-4903-B618-DC28944B87FE}">
  <sheetPr>
    <pageSetUpPr fitToPage="1"/>
  </sheetPr>
  <dimension ref="A1:I68"/>
  <sheetViews>
    <sheetView topLeftCell="A46" zoomScale="110" zoomScaleNormal="110" zoomScalePageLayoutView="125" workbookViewId="0">
      <selection activeCell="C3" sqref="C3"/>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139</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51</v>
      </c>
      <c r="B12" s="29">
        <v>99</v>
      </c>
      <c r="C12" s="30" t="s">
        <v>31</v>
      </c>
      <c r="D12" s="117" t="s">
        <v>72</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131" t="s">
        <v>66</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0.1</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C27" s="21"/>
      <c r="D27" s="19"/>
      <c r="F27" s="19"/>
    </row>
    <row r="28" spans="1:9" ht="30.75" customHeight="1" x14ac:dyDescent="0.25">
      <c r="A28" s="17" t="s">
        <v>17</v>
      </c>
      <c r="C28" s="21"/>
      <c r="D28" s="19"/>
      <c r="F28" s="19"/>
    </row>
    <row r="29" spans="1:9"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C11:E11"/>
    <mergeCell ref="D12:E12"/>
    <mergeCell ref="A13:E13"/>
    <mergeCell ref="A51:F51"/>
    <mergeCell ref="A52:F52"/>
    <mergeCell ref="A29:F29"/>
    <mergeCell ref="A47:F47"/>
    <mergeCell ref="A48:F48"/>
    <mergeCell ref="A49:F49"/>
    <mergeCell ref="A50:F50"/>
    <mergeCell ref="A4:G4"/>
    <mergeCell ref="A5:G5"/>
    <mergeCell ref="A7:E7"/>
    <mergeCell ref="A8:G8"/>
    <mergeCell ref="A9:G9"/>
    <mergeCell ref="A53:F53"/>
    <mergeCell ref="A61:F61"/>
    <mergeCell ref="A55:F55"/>
    <mergeCell ref="A56:F56"/>
    <mergeCell ref="A57:F57"/>
    <mergeCell ref="A54:F54"/>
  </mergeCells>
  <pageMargins left="0.75" right="0.75" top="1" bottom="1" header="0.5" footer="0.5"/>
  <pageSetup paperSize="9" scale="56" orientation="portrait" horizontalDpi="120" verticalDpi="72"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339AC-9A1C-4C03-BDC5-FB91B1E6C147}">
  <sheetPr>
    <pageSetUpPr fitToPage="1"/>
  </sheetPr>
  <dimension ref="A1:I68"/>
  <sheetViews>
    <sheetView topLeftCell="A43" zoomScale="110" zoomScaleNormal="110" zoomScalePageLayoutView="125" workbookViewId="0">
      <selection activeCell="A2" sqref="A2"/>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140</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54</v>
      </c>
      <c r="B12" s="29">
        <v>159</v>
      </c>
      <c r="C12" s="30" t="s">
        <v>32</v>
      </c>
      <c r="D12" s="117" t="s">
        <v>71</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131" t="s">
        <v>126</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0.1</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104</v>
      </c>
      <c r="C27" s="132" t="s">
        <v>105</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A61:F61"/>
    <mergeCell ref="A55:F55"/>
    <mergeCell ref="A56:F56"/>
    <mergeCell ref="A57:F57"/>
    <mergeCell ref="C11:E11"/>
    <mergeCell ref="D12:E12"/>
    <mergeCell ref="A13:E13"/>
    <mergeCell ref="A54:F54"/>
    <mergeCell ref="A51:F51"/>
    <mergeCell ref="A52:F52"/>
    <mergeCell ref="A53:F53"/>
    <mergeCell ref="A29:F29"/>
    <mergeCell ref="A47:F47"/>
    <mergeCell ref="A48:F48"/>
    <mergeCell ref="A49:F49"/>
    <mergeCell ref="A50:F50"/>
    <mergeCell ref="A4:G4"/>
    <mergeCell ref="A5:G5"/>
    <mergeCell ref="A7:E7"/>
    <mergeCell ref="A8:G8"/>
    <mergeCell ref="A9:G9"/>
  </mergeCells>
  <pageMargins left="0.75" right="0.75" top="1" bottom="1" header="0.5" footer="0.5"/>
  <pageSetup paperSize="9" scale="56" orientation="portrait" horizontalDpi="120" verticalDpi="7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DD62-696D-45FE-9D6C-8E48DD024AA9}">
  <sheetPr>
    <pageSetUpPr fitToPage="1"/>
  </sheetPr>
  <dimension ref="A1:I68"/>
  <sheetViews>
    <sheetView zoomScale="110" zoomScaleNormal="110" zoomScalePageLayoutView="125" workbookViewId="0">
      <selection activeCell="A2" sqref="A2"/>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141</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59</v>
      </c>
      <c r="B12" s="29">
        <v>249</v>
      </c>
      <c r="C12" s="30" t="s">
        <v>58</v>
      </c>
      <c r="D12" s="117" t="s">
        <v>69</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131" t="s">
        <v>127</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106</v>
      </c>
      <c r="C27" s="132" t="s">
        <v>107</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C11:E11"/>
    <mergeCell ref="D12:E12"/>
    <mergeCell ref="A13:E13"/>
    <mergeCell ref="A4:G4"/>
    <mergeCell ref="A5:G5"/>
    <mergeCell ref="A7:E7"/>
    <mergeCell ref="A8:G8"/>
    <mergeCell ref="A9:G9"/>
    <mergeCell ref="A61:F61"/>
    <mergeCell ref="A29:F29"/>
    <mergeCell ref="A48:F48"/>
    <mergeCell ref="A49:F49"/>
    <mergeCell ref="A50:F50"/>
    <mergeCell ref="A55:F55"/>
    <mergeCell ref="A56:F56"/>
    <mergeCell ref="A57:F57"/>
    <mergeCell ref="A54:F54"/>
    <mergeCell ref="A51:F51"/>
    <mergeCell ref="A52:F52"/>
    <mergeCell ref="A53:F53"/>
    <mergeCell ref="A47:F47"/>
  </mergeCells>
  <pageMargins left="0.75" right="0.75" top="1" bottom="1" header="0.5" footer="0.5"/>
  <pageSetup paperSize="9" scale="56" orientation="portrait" horizontalDpi="120" verticalDpi="7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6B38-3A1C-4445-B839-8D6ECEC6FC86}">
  <sheetPr>
    <pageSetUpPr fitToPage="1"/>
  </sheetPr>
  <dimension ref="A1:I68"/>
  <sheetViews>
    <sheetView zoomScale="110" zoomScaleNormal="110" zoomScalePageLayoutView="125" workbookViewId="0">
      <selection activeCell="C36" sqref="C36"/>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142</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60</v>
      </c>
      <c r="B12" s="29">
        <v>399</v>
      </c>
      <c r="C12" s="30" t="s">
        <v>58</v>
      </c>
      <c r="D12" s="117" t="s">
        <v>69</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42" t="s">
        <v>57</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109</v>
      </c>
      <c r="C27" s="132" t="s">
        <v>110</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40.700000000000003"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C11:E11"/>
    <mergeCell ref="D12:E12"/>
    <mergeCell ref="A13:E13"/>
    <mergeCell ref="A4:G4"/>
    <mergeCell ref="A5:G5"/>
    <mergeCell ref="A7:E7"/>
    <mergeCell ref="A8:G8"/>
    <mergeCell ref="A9:G9"/>
    <mergeCell ref="A61:F61"/>
    <mergeCell ref="A29:F29"/>
    <mergeCell ref="A48:F48"/>
    <mergeCell ref="A49:F49"/>
    <mergeCell ref="A50:F50"/>
    <mergeCell ref="A55:F55"/>
    <mergeCell ref="A56:F56"/>
    <mergeCell ref="A57:F57"/>
    <mergeCell ref="A54:F54"/>
    <mergeCell ref="A51:F51"/>
    <mergeCell ref="A52:F52"/>
    <mergeCell ref="A53:F53"/>
    <mergeCell ref="A47:F47"/>
  </mergeCells>
  <pageMargins left="0.75" right="0.75" top="1" bottom="1" header="0.5" footer="0.5"/>
  <pageSetup paperSize="9" scale="56" orientation="portrait" horizontalDpi="120" verticalDpi="72"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63C5C-2077-4C0B-A198-B24AFCBFD746}">
  <sheetPr>
    <pageSetUpPr fitToPage="1"/>
  </sheetPr>
  <dimension ref="A1:I68"/>
  <sheetViews>
    <sheetView topLeftCell="A40" zoomScale="110" zoomScaleNormal="110" zoomScalePageLayoutView="125" workbookViewId="0">
      <selection activeCell="A2" sqref="A2"/>
    </sheetView>
  </sheetViews>
  <sheetFormatPr baseColWidth="10" defaultColWidth="11" defaultRowHeight="15" x14ac:dyDescent="0.25"/>
  <cols>
    <col min="1" max="1" width="19" style="17" customWidth="1"/>
    <col min="2" max="2" width="18" style="17" customWidth="1"/>
    <col min="3" max="3" width="16.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143</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ht="30" x14ac:dyDescent="0.25">
      <c r="A11" s="32" t="s">
        <v>28</v>
      </c>
      <c r="B11" s="33" t="s">
        <v>67</v>
      </c>
      <c r="C11" s="122" t="s">
        <v>33</v>
      </c>
      <c r="D11" s="123"/>
      <c r="E11" s="124"/>
      <c r="F11" s="4"/>
      <c r="G11" s="4"/>
      <c r="H11" s="4"/>
    </row>
    <row r="12" spans="1:8" s="35" customFormat="1" ht="28.7" customHeight="1" x14ac:dyDescent="0.25">
      <c r="A12" s="34" t="s">
        <v>61</v>
      </c>
      <c r="B12" s="29">
        <v>469</v>
      </c>
      <c r="C12" s="30" t="s">
        <v>119</v>
      </c>
      <c r="D12" s="117" t="s">
        <v>120</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111</v>
      </c>
      <c r="C27" s="132" t="s">
        <v>112</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D12:E12"/>
    <mergeCell ref="A13:E13"/>
    <mergeCell ref="A51:F51"/>
    <mergeCell ref="A4:G4"/>
    <mergeCell ref="A5:G5"/>
    <mergeCell ref="A7:E7"/>
    <mergeCell ref="A8:G8"/>
    <mergeCell ref="A9:G9"/>
    <mergeCell ref="C11:E11"/>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64" orientation="portrait" horizontalDpi="120" verticalDpi="7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A99EA-46BB-459D-BD7C-6DAB02F6F79E}">
  <sheetPr>
    <pageSetUpPr fitToPage="1"/>
  </sheetPr>
  <dimension ref="A1:I68"/>
  <sheetViews>
    <sheetView topLeftCell="A49" zoomScale="110" zoomScaleNormal="110" zoomScalePageLayoutView="125" workbookViewId="0">
      <selection activeCell="A2" sqref="A2"/>
    </sheetView>
  </sheetViews>
  <sheetFormatPr baseColWidth="10" defaultColWidth="11" defaultRowHeight="15" x14ac:dyDescent="0.25"/>
  <cols>
    <col min="1" max="1" width="21.625" style="17" customWidth="1"/>
    <col min="2" max="2" width="23.5" style="17" customWidth="1"/>
    <col min="3" max="3" width="16.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144</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62</v>
      </c>
      <c r="B12" s="29">
        <v>589</v>
      </c>
      <c r="C12" s="30" t="s">
        <v>121</v>
      </c>
      <c r="D12" s="117" t="s">
        <v>122</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113</v>
      </c>
      <c r="C27" s="132" t="s">
        <v>114</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D12:E12"/>
    <mergeCell ref="A13:E13"/>
    <mergeCell ref="A51:F51"/>
    <mergeCell ref="A4:G4"/>
    <mergeCell ref="A5:G5"/>
    <mergeCell ref="A7:E7"/>
    <mergeCell ref="A8:G8"/>
    <mergeCell ref="A9:G9"/>
    <mergeCell ref="C11:E11"/>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63" orientation="portrait" horizontalDpi="120" verticalDpi="7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D5266-2459-48FF-9526-F5011FAA0BA0}">
  <sheetPr>
    <pageSetUpPr fitToPage="1"/>
  </sheetPr>
  <dimension ref="A1:I68"/>
  <sheetViews>
    <sheetView topLeftCell="A40" zoomScale="110" zoomScaleNormal="110" zoomScalePageLayoutView="125" workbookViewId="0">
      <selection activeCell="A2" sqref="A2"/>
    </sheetView>
  </sheetViews>
  <sheetFormatPr baseColWidth="10" defaultColWidth="11" defaultRowHeight="15" x14ac:dyDescent="0.25"/>
  <cols>
    <col min="1" max="1" width="19" style="17" customWidth="1"/>
    <col min="2" max="2" width="23.5" style="17" customWidth="1"/>
    <col min="3" max="3" width="17.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145</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63</v>
      </c>
      <c r="B12" s="29">
        <v>999</v>
      </c>
      <c r="C12" s="30" t="s">
        <v>123</v>
      </c>
      <c r="D12" s="117" t="s">
        <v>70</v>
      </c>
      <c r="E12" s="118"/>
      <c r="F12" s="31"/>
      <c r="G12" s="31"/>
      <c r="H12" s="31"/>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115</v>
      </c>
      <c r="C27" s="132" t="s">
        <v>116</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D12:E12"/>
    <mergeCell ref="A13:E13"/>
    <mergeCell ref="A51:F51"/>
    <mergeCell ref="A4:G4"/>
    <mergeCell ref="A5:G5"/>
    <mergeCell ref="A7:E7"/>
    <mergeCell ref="A8:G8"/>
    <mergeCell ref="A9:G9"/>
    <mergeCell ref="C11:E11"/>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64" orientation="portrait" horizontalDpi="120" verticalDpi="7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335F-C250-4C81-A62E-6052B3AEBF4B}">
  <sheetPr>
    <pageSetUpPr fitToPage="1"/>
  </sheetPr>
  <dimension ref="A1:I68"/>
  <sheetViews>
    <sheetView tabSelected="1" topLeftCell="A43" zoomScale="110" zoomScaleNormal="110" zoomScalePageLayoutView="125" workbookViewId="0">
      <selection activeCell="A60" sqref="A60"/>
    </sheetView>
  </sheetViews>
  <sheetFormatPr baseColWidth="10" defaultColWidth="11" defaultRowHeight="15" x14ac:dyDescent="0.25"/>
  <cols>
    <col min="1" max="1" width="19" style="17" customWidth="1"/>
    <col min="2" max="2" width="23.5" style="17" customWidth="1"/>
    <col min="3" max="3" width="17.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146</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67</v>
      </c>
      <c r="C11" s="122" t="s">
        <v>33</v>
      </c>
      <c r="D11" s="123"/>
      <c r="E11" s="124"/>
      <c r="F11" s="4"/>
      <c r="G11" s="4"/>
      <c r="H11" s="4"/>
    </row>
    <row r="12" spans="1:8" s="35" customFormat="1" ht="28.7" customHeight="1" x14ac:dyDescent="0.25">
      <c r="A12" s="34" t="s">
        <v>128</v>
      </c>
      <c r="B12" s="29">
        <v>1699</v>
      </c>
      <c r="C12" s="30" t="s">
        <v>124</v>
      </c>
      <c r="D12" s="117" t="s">
        <v>125</v>
      </c>
      <c r="E12" s="118"/>
      <c r="F12" s="31"/>
      <c r="G12" s="31"/>
      <c r="H12" s="43"/>
    </row>
    <row r="13" spans="1:8" x14ac:dyDescent="0.25">
      <c r="A13" s="116" t="s">
        <v>49</v>
      </c>
      <c r="B13" s="116"/>
      <c r="C13" s="116"/>
      <c r="D13" s="116"/>
      <c r="E13" s="116"/>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117</v>
      </c>
      <c r="C27" s="132" t="s">
        <v>118</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31.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C60" s="21"/>
      <c r="D60" s="1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1">
    <mergeCell ref="A56:F56"/>
    <mergeCell ref="A57:F57"/>
    <mergeCell ref="A61:F61"/>
    <mergeCell ref="A50:F50"/>
    <mergeCell ref="A51:F51"/>
    <mergeCell ref="A52:F52"/>
    <mergeCell ref="A53:F53"/>
    <mergeCell ref="A54:F54"/>
    <mergeCell ref="A55:F55"/>
    <mergeCell ref="A49:F49"/>
    <mergeCell ref="A4:G4"/>
    <mergeCell ref="A5:G5"/>
    <mergeCell ref="A7:E7"/>
    <mergeCell ref="A8:G8"/>
    <mergeCell ref="A9:G9"/>
    <mergeCell ref="C11:E11"/>
    <mergeCell ref="D12:E12"/>
    <mergeCell ref="A13:E13"/>
    <mergeCell ref="A29:F29"/>
    <mergeCell ref="A47:F47"/>
    <mergeCell ref="A48:F48"/>
  </mergeCells>
  <pageMargins left="0.75" right="0.75" top="1" bottom="1" header="0.5" footer="0.5"/>
  <pageSetup paperSize="9" scale="64" orientation="portrait" horizontalDpi="120" verticalDpi="7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64B9C-9BF0-4DD3-869E-5AC3D546F075}">
  <sheetPr>
    <pageSetUpPr fitToPage="1"/>
  </sheetPr>
  <dimension ref="A1:J68"/>
  <sheetViews>
    <sheetView zoomScale="110" zoomScaleNormal="110" zoomScalePageLayoutView="125" workbookViewId="0">
      <selection activeCell="A2" sqref="A2"/>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129</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52</v>
      </c>
      <c r="B12" s="29">
        <v>69</v>
      </c>
      <c r="C12" s="30" t="s">
        <v>74</v>
      </c>
      <c r="D12" s="117" t="s">
        <v>73</v>
      </c>
      <c r="E12" s="118"/>
      <c r="F12" s="31"/>
      <c r="G12" s="31"/>
      <c r="H12" s="31"/>
    </row>
    <row r="13" spans="1:8" ht="27.7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45" t="s">
        <v>65</v>
      </c>
      <c r="B15" s="28"/>
      <c r="C15" s="28"/>
      <c r="D15" s="28"/>
      <c r="E15" s="28"/>
      <c r="F15" s="4"/>
      <c r="G15" s="4"/>
      <c r="H15" s="4"/>
    </row>
    <row r="16" spans="1:8" x14ac:dyDescent="0.25">
      <c r="A16" s="4"/>
      <c r="B16" s="4"/>
      <c r="C16" s="4"/>
      <c r="D16" s="4"/>
      <c r="E16" s="4"/>
      <c r="F16" s="4"/>
      <c r="G16" s="4"/>
      <c r="H16" s="4"/>
    </row>
    <row r="17" spans="1:10" x14ac:dyDescent="0.25">
      <c r="A17" s="4"/>
      <c r="B17" s="4"/>
      <c r="C17" s="4"/>
      <c r="D17" s="4"/>
      <c r="E17" s="4"/>
      <c r="F17" s="46"/>
      <c r="G17" s="46"/>
      <c r="H17" s="46"/>
      <c r="I17" s="46"/>
      <c r="J17" s="46"/>
    </row>
    <row r="18" spans="1:10" x14ac:dyDescent="0.25">
      <c r="A18" s="4" t="s">
        <v>38</v>
      </c>
      <c r="C18" s="4"/>
      <c r="D18" s="4"/>
      <c r="E18" s="4"/>
      <c r="F18" s="42"/>
      <c r="G18" s="42"/>
      <c r="H18" s="42"/>
      <c r="I18" s="42"/>
      <c r="J18" s="42"/>
    </row>
    <row r="19" spans="1:10" x14ac:dyDescent="0.25">
      <c r="A19" s="5" t="s">
        <v>41</v>
      </c>
      <c r="B19" s="16" t="s">
        <v>27</v>
      </c>
      <c r="C19" s="4"/>
      <c r="D19" s="4"/>
      <c r="E19" s="4"/>
      <c r="F19" s="42"/>
      <c r="G19" s="42"/>
      <c r="H19" s="42"/>
      <c r="I19" s="42"/>
      <c r="J19" s="42"/>
    </row>
    <row r="20" spans="1:10" x14ac:dyDescent="0.25">
      <c r="A20" s="15" t="s">
        <v>39</v>
      </c>
      <c r="B20" s="36">
        <v>0.05</v>
      </c>
      <c r="C20" s="4"/>
      <c r="D20" s="4"/>
      <c r="E20" s="4"/>
      <c r="F20" s="4"/>
      <c r="G20" s="4"/>
      <c r="H20" s="4"/>
    </row>
    <row r="21" spans="1:10" x14ac:dyDescent="0.25">
      <c r="A21" s="15" t="s">
        <v>40</v>
      </c>
      <c r="B21" s="36">
        <v>0.1</v>
      </c>
      <c r="C21" s="4"/>
      <c r="D21" s="4"/>
      <c r="E21" s="4"/>
      <c r="F21" s="4"/>
      <c r="G21" s="4"/>
      <c r="H21" s="4"/>
    </row>
    <row r="22" spans="1:10" ht="14.45" customHeight="1" x14ac:dyDescent="0.25">
      <c r="A22" s="17" t="s">
        <v>42</v>
      </c>
      <c r="B22" s="37"/>
      <c r="C22" s="37"/>
      <c r="D22" s="38"/>
      <c r="E22" s="12"/>
      <c r="F22" s="13"/>
      <c r="G22" s="13"/>
      <c r="H22" s="4"/>
      <c r="I22" s="4"/>
    </row>
    <row r="23" spans="1:10" x14ac:dyDescent="0.25">
      <c r="A23" s="4"/>
      <c r="B23" s="4"/>
      <c r="C23" s="4"/>
      <c r="D23" s="4"/>
      <c r="E23" s="4"/>
      <c r="F23" s="4"/>
      <c r="G23" s="4"/>
      <c r="H23" s="4"/>
    </row>
    <row r="24" spans="1:10" x14ac:dyDescent="0.25">
      <c r="A24" s="17" t="s">
        <v>14</v>
      </c>
      <c r="C24" s="18"/>
      <c r="D24" s="19"/>
    </row>
    <row r="25" spans="1:10" x14ac:dyDescent="0.25">
      <c r="A25" s="17" t="s">
        <v>16</v>
      </c>
      <c r="C25" s="20">
        <v>30</v>
      </c>
    </row>
    <row r="26" spans="1:10" x14ac:dyDescent="0.25">
      <c r="A26" s="17" t="s">
        <v>19</v>
      </c>
      <c r="C26" s="19"/>
      <c r="D26" s="19"/>
      <c r="E26" s="21"/>
      <c r="F26" s="19"/>
    </row>
    <row r="27" spans="1:10" ht="31.7" customHeight="1" x14ac:dyDescent="0.25">
      <c r="C27" s="21"/>
      <c r="D27" s="19"/>
      <c r="F27" s="19"/>
    </row>
    <row r="28" spans="1:10" ht="30.75" customHeight="1" x14ac:dyDescent="0.25">
      <c r="A28" s="17" t="s">
        <v>17</v>
      </c>
      <c r="C28" s="21"/>
      <c r="D28" s="19"/>
      <c r="F28" s="19"/>
    </row>
    <row r="29" spans="1:10" ht="14.45" customHeight="1" x14ac:dyDescent="0.25">
      <c r="A29" s="115" t="s">
        <v>50</v>
      </c>
      <c r="B29" s="116"/>
      <c r="C29" s="116"/>
      <c r="D29" s="116"/>
      <c r="E29" s="116"/>
      <c r="F29" s="116"/>
    </row>
    <row r="30" spans="1:10" ht="12" customHeight="1" x14ac:dyDescent="0.25">
      <c r="A30" s="28"/>
      <c r="B30" s="28"/>
      <c r="C30" s="28"/>
      <c r="D30" s="28"/>
      <c r="E30" s="28"/>
      <c r="F30" s="28"/>
    </row>
    <row r="31" spans="1:10" x14ac:dyDescent="0.25">
      <c r="A31" s="17" t="s">
        <v>10</v>
      </c>
      <c r="C31" s="21"/>
      <c r="D31" s="19"/>
      <c r="F31" s="19"/>
    </row>
    <row r="32" spans="1:10"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49" orientation="portrait" horizontalDpi="120" verticalDpi="7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3972B-3F67-48F4-9EEA-28AE4206AA4B}">
  <sheetPr>
    <pageSetUpPr fitToPage="1"/>
  </sheetPr>
  <dimension ref="A1:I68"/>
  <sheetViews>
    <sheetView topLeftCell="A40" zoomScale="110" zoomScaleNormal="110" zoomScalePageLayoutView="125" workbookViewId="0">
      <selection activeCell="A58" sqref="A58"/>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130</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51</v>
      </c>
      <c r="B12" s="29">
        <v>119</v>
      </c>
      <c r="C12" s="30" t="s">
        <v>31</v>
      </c>
      <c r="D12" s="117" t="s">
        <v>72</v>
      </c>
      <c r="E12" s="118"/>
      <c r="F12" s="31"/>
      <c r="G12" s="31"/>
      <c r="H12" s="31"/>
    </row>
    <row r="13" spans="1:8" ht="26.4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131" t="s">
        <v>55</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0.1</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C27" s="21"/>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56" orientation="portrait" horizontalDpi="120" verticalDpi="7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C7A74-3A42-474C-B8A4-26C81C43F9C5}">
  <sheetPr>
    <pageSetUpPr fitToPage="1"/>
  </sheetPr>
  <dimension ref="A1:I68"/>
  <sheetViews>
    <sheetView topLeftCell="A37" zoomScale="110" zoomScaleNormal="110" zoomScalePageLayoutView="125" workbookViewId="0">
      <selection activeCell="A16" sqref="A16"/>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131</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54</v>
      </c>
      <c r="B12" s="29">
        <v>189</v>
      </c>
      <c r="C12" s="30" t="s">
        <v>32</v>
      </c>
      <c r="D12" s="117" t="s">
        <v>71</v>
      </c>
      <c r="E12" s="118"/>
      <c r="F12" s="31"/>
      <c r="G12" s="31"/>
      <c r="H12" s="31"/>
    </row>
    <row r="13" spans="1:8" ht="29.4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131" t="s">
        <v>56</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0.1</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104</v>
      </c>
      <c r="C27" s="132" t="s">
        <v>105</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56" orientation="portrait" horizontalDpi="120" verticalDpi="7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3AD9F-8622-4018-BD82-7A32F79AF939}">
  <sheetPr>
    <pageSetUpPr fitToPage="1"/>
  </sheetPr>
  <dimension ref="A1:I68"/>
  <sheetViews>
    <sheetView topLeftCell="A34" zoomScale="110" zoomScaleNormal="110" zoomScalePageLayoutView="125" workbookViewId="0">
      <selection activeCell="A16" sqref="A16"/>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132</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59</v>
      </c>
      <c r="B12" s="29">
        <v>289</v>
      </c>
      <c r="C12" s="30" t="s">
        <v>58</v>
      </c>
      <c r="D12" s="117" t="s">
        <v>69</v>
      </c>
      <c r="E12" s="118"/>
      <c r="F12" s="31"/>
      <c r="G12" s="31"/>
      <c r="H12" s="31"/>
    </row>
    <row r="13" spans="1:8" ht="27.7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131" t="s">
        <v>126</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106</v>
      </c>
      <c r="C27" s="132" t="s">
        <v>107</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56" orientation="portrait" horizontalDpi="120" verticalDpi="7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364C-C38F-4734-A6BD-44E608F97FD2}">
  <sheetPr>
    <pageSetUpPr fitToPage="1"/>
  </sheetPr>
  <dimension ref="A1:I68"/>
  <sheetViews>
    <sheetView zoomScale="110" zoomScaleNormal="110" zoomScalePageLayoutView="125" workbookViewId="0">
      <selection activeCell="A2" sqref="A2"/>
    </sheetView>
  </sheetViews>
  <sheetFormatPr baseColWidth="10" defaultColWidth="11" defaultRowHeight="15" x14ac:dyDescent="0.25"/>
  <cols>
    <col min="1" max="1" width="23" style="17" customWidth="1"/>
    <col min="2" max="2" width="20.5" style="17" customWidth="1"/>
    <col min="3" max="3" width="19" style="17" customWidth="1"/>
    <col min="4" max="4" width="10.875" style="17" customWidth="1"/>
    <col min="5" max="5" width="14.5" style="17" customWidth="1"/>
    <col min="6" max="6" width="18.375" style="17" customWidth="1"/>
    <col min="7" max="7" width="21.625" style="17" customWidth="1"/>
    <col min="8" max="8" width="11.125" style="17" customWidth="1"/>
    <col min="9" max="16384" width="11" style="17"/>
  </cols>
  <sheetData>
    <row r="1" spans="1:8" x14ac:dyDescent="0.25">
      <c r="A1" s="1" t="s">
        <v>133</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60</v>
      </c>
      <c r="B12" s="29">
        <v>449</v>
      </c>
      <c r="C12" s="30" t="s">
        <v>58</v>
      </c>
      <c r="D12" s="117" t="s">
        <v>69</v>
      </c>
      <c r="E12" s="118"/>
      <c r="F12" s="31"/>
      <c r="G12" s="31"/>
      <c r="H12" s="31"/>
    </row>
    <row r="13" spans="1:8" ht="28.3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42" t="s">
        <v>57</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109</v>
      </c>
      <c r="C27" s="132" t="s">
        <v>110</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108</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56" orientation="portrait" horizontalDpi="120" verticalDpi="7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EB741-AD64-4670-A59A-97917FCEF298}">
  <sheetPr>
    <pageSetUpPr fitToPage="1"/>
  </sheetPr>
  <dimension ref="A1:I68"/>
  <sheetViews>
    <sheetView topLeftCell="A28" zoomScale="110" zoomScaleNormal="110" zoomScalePageLayoutView="125" workbookViewId="0">
      <selection activeCell="A2" sqref="A2"/>
    </sheetView>
  </sheetViews>
  <sheetFormatPr baseColWidth="10" defaultColWidth="11" defaultRowHeight="15" x14ac:dyDescent="0.25"/>
  <cols>
    <col min="1" max="1" width="19" style="17" customWidth="1"/>
    <col min="2" max="2" width="18" style="17" customWidth="1"/>
    <col min="3" max="3" width="16.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134</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61</v>
      </c>
      <c r="B12" s="29">
        <v>589</v>
      </c>
      <c r="C12" s="30" t="s">
        <v>119</v>
      </c>
      <c r="D12" s="117" t="s">
        <v>120</v>
      </c>
      <c r="E12" s="118"/>
      <c r="F12" s="31"/>
      <c r="G12" s="31"/>
      <c r="H12" s="31"/>
    </row>
    <row r="13" spans="1:8" ht="29.4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111</v>
      </c>
      <c r="C27" s="132" t="s">
        <v>112</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63" orientation="portrait" horizontalDpi="120" verticalDpi="7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DAD1B-692B-448E-971B-E1060AD54B49}">
  <sheetPr>
    <pageSetUpPr fitToPage="1"/>
  </sheetPr>
  <dimension ref="A1:I68"/>
  <sheetViews>
    <sheetView zoomScale="110" zoomScaleNormal="110" zoomScalePageLayoutView="125" workbookViewId="0">
      <selection activeCell="A2" sqref="A2"/>
    </sheetView>
  </sheetViews>
  <sheetFormatPr baseColWidth="10" defaultColWidth="11" defaultRowHeight="15" x14ac:dyDescent="0.25"/>
  <cols>
    <col min="1" max="1" width="21.625" style="17" customWidth="1"/>
    <col min="2" max="2" width="23.5" style="17" customWidth="1"/>
    <col min="3" max="3" width="16.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135</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62</v>
      </c>
      <c r="B12" s="29">
        <v>699</v>
      </c>
      <c r="C12" s="30" t="s">
        <v>121</v>
      </c>
      <c r="D12" s="117" t="s">
        <v>122</v>
      </c>
      <c r="E12" s="118"/>
      <c r="F12" s="31"/>
      <c r="G12" s="31"/>
      <c r="H12" s="31"/>
    </row>
    <row r="13" spans="1:8" ht="29.45"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113</v>
      </c>
      <c r="C27" s="132" t="s">
        <v>114</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63" orientation="portrait" horizontalDpi="120" verticalDpi="7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BF354-3BF8-435E-A12C-4832E511B8B5}">
  <sheetPr>
    <pageSetUpPr fitToPage="1"/>
  </sheetPr>
  <dimension ref="A1:I68"/>
  <sheetViews>
    <sheetView topLeftCell="A34" zoomScale="110" zoomScaleNormal="110" zoomScalePageLayoutView="125" workbookViewId="0">
      <selection activeCell="A2" sqref="A2"/>
    </sheetView>
  </sheetViews>
  <sheetFormatPr baseColWidth="10" defaultColWidth="11" defaultRowHeight="15" x14ac:dyDescent="0.25"/>
  <cols>
    <col min="1" max="1" width="19" style="17" customWidth="1"/>
    <col min="2" max="2" width="23.5" style="17" customWidth="1"/>
    <col min="3" max="3" width="17.875" style="17" customWidth="1"/>
    <col min="4" max="4" width="10.875" style="17" customWidth="1"/>
    <col min="5" max="5" width="14.5" style="17" customWidth="1"/>
    <col min="6" max="6" width="13" style="17" customWidth="1"/>
    <col min="7" max="7" width="13.875" style="17" customWidth="1"/>
    <col min="8" max="8" width="11.125" style="17" customWidth="1"/>
    <col min="9" max="16384" width="11" style="17"/>
  </cols>
  <sheetData>
    <row r="1" spans="1:8" x14ac:dyDescent="0.25">
      <c r="A1" s="1" t="s">
        <v>136</v>
      </c>
      <c r="B1" s="1"/>
    </row>
    <row r="2" spans="1:8" x14ac:dyDescent="0.25">
      <c r="A2" s="1"/>
      <c r="B2" s="1"/>
    </row>
    <row r="3" spans="1:8" x14ac:dyDescent="0.25">
      <c r="A3" s="1" t="s">
        <v>8</v>
      </c>
      <c r="B3" s="1"/>
    </row>
    <row r="4" spans="1:8" ht="27.75" customHeight="1" x14ac:dyDescent="0.25">
      <c r="A4" s="119" t="s">
        <v>6</v>
      </c>
      <c r="B4" s="119"/>
      <c r="C4" s="119"/>
      <c r="D4" s="119"/>
      <c r="E4" s="119"/>
      <c r="F4" s="119"/>
      <c r="G4" s="119"/>
    </row>
    <row r="5" spans="1:8" ht="30.75" customHeight="1" x14ac:dyDescent="0.25">
      <c r="A5" s="119" t="s">
        <v>7</v>
      </c>
      <c r="B5" s="119"/>
      <c r="C5" s="119"/>
      <c r="D5" s="119"/>
      <c r="E5" s="119"/>
      <c r="F5" s="119"/>
      <c r="G5" s="119"/>
    </row>
    <row r="6" spans="1:8" x14ac:dyDescent="0.25">
      <c r="A6" s="1"/>
      <c r="B6" s="1"/>
    </row>
    <row r="7" spans="1:8" x14ac:dyDescent="0.25">
      <c r="A7" s="120" t="s">
        <v>9</v>
      </c>
      <c r="B7" s="120"/>
      <c r="C7" s="120"/>
      <c r="D7" s="120"/>
      <c r="E7" s="120"/>
      <c r="F7" s="2"/>
      <c r="G7" s="2"/>
      <c r="H7" s="2"/>
    </row>
    <row r="8" spans="1:8" ht="30.75" customHeight="1" x14ac:dyDescent="0.25">
      <c r="A8" s="121" t="s">
        <v>15</v>
      </c>
      <c r="B8" s="121"/>
      <c r="C8" s="121"/>
      <c r="D8" s="121"/>
      <c r="E8" s="121"/>
      <c r="F8" s="121"/>
      <c r="G8" s="121"/>
      <c r="H8" s="3"/>
    </row>
    <row r="9" spans="1:8" ht="15.75" customHeight="1" x14ac:dyDescent="0.25">
      <c r="A9" s="121" t="s">
        <v>18</v>
      </c>
      <c r="B9" s="121"/>
      <c r="C9" s="121"/>
      <c r="D9" s="121"/>
      <c r="E9" s="121"/>
      <c r="F9" s="121"/>
      <c r="G9" s="121"/>
      <c r="H9" s="3"/>
    </row>
    <row r="10" spans="1:8" x14ac:dyDescent="0.25">
      <c r="A10" s="4"/>
      <c r="B10" s="4"/>
      <c r="C10" s="4"/>
      <c r="D10" s="4"/>
      <c r="E10" s="4"/>
      <c r="F10" s="4"/>
      <c r="G10" s="4"/>
      <c r="H10" s="4"/>
    </row>
    <row r="11" spans="1:8" x14ac:dyDescent="0.25">
      <c r="A11" s="32" t="s">
        <v>28</v>
      </c>
      <c r="B11" s="33" t="s">
        <v>27</v>
      </c>
      <c r="C11" s="122" t="s">
        <v>33</v>
      </c>
      <c r="D11" s="123"/>
      <c r="E11" s="124"/>
      <c r="F11" s="4"/>
      <c r="G11" s="4"/>
      <c r="H11" s="4"/>
    </row>
    <row r="12" spans="1:8" s="35" customFormat="1" ht="28.7" customHeight="1" x14ac:dyDescent="0.25">
      <c r="A12" s="34" t="s">
        <v>63</v>
      </c>
      <c r="B12" s="29">
        <v>1199</v>
      </c>
      <c r="C12" s="30" t="s">
        <v>123</v>
      </c>
      <c r="D12" s="117" t="s">
        <v>70</v>
      </c>
      <c r="E12" s="118"/>
      <c r="F12" s="31"/>
      <c r="G12" s="31"/>
      <c r="H12" s="31"/>
    </row>
    <row r="13" spans="1:8" ht="28.7" customHeight="1" x14ac:dyDescent="0.25">
      <c r="A13" s="115" t="s">
        <v>64</v>
      </c>
      <c r="B13" s="115"/>
      <c r="C13" s="115"/>
      <c r="D13" s="115"/>
      <c r="E13" s="115"/>
      <c r="F13" s="4"/>
      <c r="G13" s="4"/>
      <c r="H13" s="4"/>
    </row>
    <row r="14" spans="1:8" x14ac:dyDescent="0.25">
      <c r="A14" s="17" t="s">
        <v>53</v>
      </c>
      <c r="B14" s="28"/>
      <c r="C14" s="28"/>
      <c r="D14" s="28"/>
      <c r="E14" s="28"/>
      <c r="F14" s="4"/>
      <c r="G14" s="4"/>
      <c r="H14" s="4"/>
    </row>
    <row r="15" spans="1:8" x14ac:dyDescent="0.25">
      <c r="A15" s="42" t="s">
        <v>48</v>
      </c>
      <c r="B15" s="28"/>
      <c r="C15" s="28"/>
      <c r="D15" s="28"/>
      <c r="E15" s="28"/>
      <c r="F15" s="4"/>
      <c r="G15" s="4"/>
      <c r="H15" s="4"/>
    </row>
    <row r="16" spans="1:8" x14ac:dyDescent="0.25">
      <c r="A16" s="4"/>
      <c r="B16" s="4"/>
      <c r="C16" s="4"/>
      <c r="D16" s="4"/>
      <c r="E16" s="4"/>
      <c r="F16" s="4"/>
      <c r="G16" s="4"/>
      <c r="H16" s="4"/>
    </row>
    <row r="17" spans="1:9" x14ac:dyDescent="0.25">
      <c r="A17" s="4"/>
      <c r="B17" s="4"/>
      <c r="C17" s="4"/>
      <c r="D17" s="4"/>
      <c r="E17" s="4"/>
      <c r="F17" s="4"/>
      <c r="G17" s="4"/>
      <c r="H17" s="4"/>
    </row>
    <row r="18" spans="1:9" x14ac:dyDescent="0.25">
      <c r="A18" s="4" t="s">
        <v>38</v>
      </c>
      <c r="C18" s="4"/>
      <c r="D18" s="4"/>
      <c r="E18" s="4"/>
      <c r="F18" s="4"/>
      <c r="G18" s="4"/>
      <c r="H18" s="4"/>
    </row>
    <row r="19" spans="1:9" x14ac:dyDescent="0.25">
      <c r="A19" s="5" t="s">
        <v>41</v>
      </c>
      <c r="B19" s="16" t="s">
        <v>27</v>
      </c>
      <c r="C19" s="4"/>
      <c r="D19" s="4"/>
      <c r="E19" s="4"/>
      <c r="F19" s="4"/>
      <c r="G19" s="4"/>
      <c r="H19" s="4"/>
    </row>
    <row r="20" spans="1:9" x14ac:dyDescent="0.25">
      <c r="A20" s="15" t="s">
        <v>39</v>
      </c>
      <c r="B20" s="36">
        <v>0.05</v>
      </c>
      <c r="C20" s="4"/>
      <c r="D20" s="4"/>
      <c r="E20" s="4"/>
      <c r="F20" s="4"/>
      <c r="G20" s="4"/>
      <c r="H20" s="4"/>
    </row>
    <row r="21" spans="1:9" x14ac:dyDescent="0.25">
      <c r="A21" s="15" t="s">
        <v>40</v>
      </c>
      <c r="B21" s="36">
        <v>0.05</v>
      </c>
      <c r="C21" s="4"/>
      <c r="D21" s="4"/>
      <c r="E21" s="4"/>
      <c r="F21" s="4"/>
      <c r="G21" s="4"/>
      <c r="H21" s="4"/>
    </row>
    <row r="22" spans="1:9" ht="14.45" customHeight="1" x14ac:dyDescent="0.25">
      <c r="A22" s="17" t="s">
        <v>42</v>
      </c>
      <c r="B22" s="37"/>
      <c r="C22" s="37"/>
      <c r="D22" s="38"/>
      <c r="E22" s="12"/>
      <c r="F22" s="13"/>
      <c r="G22" s="13"/>
      <c r="H22" s="4"/>
      <c r="I22" s="4"/>
    </row>
    <row r="23" spans="1:9" x14ac:dyDescent="0.25">
      <c r="A23" s="4"/>
      <c r="B23" s="4"/>
      <c r="C23" s="4"/>
      <c r="D23" s="4"/>
      <c r="E23" s="4"/>
      <c r="F23" s="4"/>
      <c r="G23" s="4"/>
      <c r="H23" s="4"/>
    </row>
    <row r="24" spans="1:9" x14ac:dyDescent="0.25">
      <c r="A24" s="17" t="s">
        <v>14</v>
      </c>
      <c r="C24" s="18"/>
      <c r="D24" s="19"/>
    </row>
    <row r="25" spans="1:9" x14ac:dyDescent="0.25">
      <c r="A25" s="17" t="s">
        <v>16</v>
      </c>
      <c r="C25" s="20">
        <v>30</v>
      </c>
    </row>
    <row r="26" spans="1:9" x14ac:dyDescent="0.25">
      <c r="A26" s="17" t="s">
        <v>19</v>
      </c>
      <c r="C26" s="19"/>
      <c r="D26" s="19"/>
      <c r="E26" s="21"/>
      <c r="F26" s="19"/>
    </row>
    <row r="27" spans="1:9" ht="31.7" customHeight="1" x14ac:dyDescent="0.25">
      <c r="A27" s="131" t="s">
        <v>103</v>
      </c>
      <c r="B27" s="131" t="s">
        <v>115</v>
      </c>
      <c r="C27" s="132" t="s">
        <v>116</v>
      </c>
      <c r="D27" s="19"/>
      <c r="F27" s="19"/>
    </row>
    <row r="28" spans="1:9" ht="30.75" customHeight="1" x14ac:dyDescent="0.25">
      <c r="A28" s="17" t="s">
        <v>17</v>
      </c>
      <c r="C28" s="21"/>
      <c r="D28" s="19"/>
      <c r="F28" s="19"/>
    </row>
    <row r="29" spans="1:9" ht="14.45" customHeight="1" x14ac:dyDescent="0.25">
      <c r="A29" s="115" t="s">
        <v>50</v>
      </c>
      <c r="B29" s="116"/>
      <c r="C29" s="116"/>
      <c r="D29" s="116"/>
      <c r="E29" s="116"/>
      <c r="F29" s="116"/>
    </row>
    <row r="30" spans="1:9" ht="12" customHeight="1" x14ac:dyDescent="0.25">
      <c r="A30" s="28"/>
      <c r="B30" s="28"/>
      <c r="C30" s="28"/>
      <c r="D30" s="28"/>
      <c r="E30" s="28"/>
      <c r="F30" s="28"/>
    </row>
    <row r="31" spans="1:9" x14ac:dyDescent="0.25">
      <c r="A31" s="17" t="s">
        <v>10</v>
      </c>
      <c r="C31" s="21"/>
      <c r="D31" s="19"/>
      <c r="F31" s="19"/>
    </row>
    <row r="32" spans="1:9" x14ac:dyDescent="0.25">
      <c r="A32" s="5" t="s">
        <v>8</v>
      </c>
      <c r="B32" s="6" t="s">
        <v>0</v>
      </c>
      <c r="C32" s="7" t="s">
        <v>2</v>
      </c>
      <c r="D32" s="19"/>
      <c r="E32" s="19"/>
      <c r="F32" s="19"/>
    </row>
    <row r="33" spans="1:7" x14ac:dyDescent="0.25">
      <c r="A33" s="39" t="s">
        <v>1</v>
      </c>
      <c r="B33" s="39" t="s">
        <v>4</v>
      </c>
      <c r="C33" s="39" t="s">
        <v>3</v>
      </c>
      <c r="D33" s="19"/>
      <c r="E33" s="19"/>
      <c r="F33" s="19"/>
    </row>
    <row r="34" spans="1:7" ht="45" x14ac:dyDescent="0.25">
      <c r="A34" s="39" t="s">
        <v>1</v>
      </c>
      <c r="B34" s="39" t="s">
        <v>5</v>
      </c>
      <c r="C34" s="40" t="s">
        <v>44</v>
      </c>
      <c r="D34" s="19"/>
      <c r="E34" s="19"/>
      <c r="F34" s="19"/>
    </row>
    <row r="35" spans="1:7" x14ac:dyDescent="0.25">
      <c r="A35" s="39" t="s">
        <v>1</v>
      </c>
      <c r="B35" s="39" t="s">
        <v>43</v>
      </c>
      <c r="C35" s="130" t="s">
        <v>102</v>
      </c>
      <c r="D35" s="19"/>
      <c r="E35" s="19"/>
      <c r="F35" s="19"/>
    </row>
    <row r="36" spans="1:7" x14ac:dyDescent="0.25">
      <c r="A36" s="41"/>
      <c r="B36" s="35"/>
      <c r="C36" s="35"/>
      <c r="D36" s="19"/>
      <c r="E36" s="19"/>
      <c r="F36" s="19"/>
    </row>
    <row r="37" spans="1:7" x14ac:dyDescent="0.25">
      <c r="A37" s="22" t="s">
        <v>46</v>
      </c>
      <c r="C37" s="21"/>
      <c r="D37" s="19"/>
      <c r="E37" s="21"/>
      <c r="F37" s="19"/>
    </row>
    <row r="38" spans="1:7" x14ac:dyDescent="0.25">
      <c r="C38" s="21"/>
      <c r="D38" s="19"/>
      <c r="E38" s="21"/>
      <c r="F38" s="19"/>
    </row>
    <row r="39" spans="1:7" x14ac:dyDescent="0.25">
      <c r="A39" s="17" t="s">
        <v>11</v>
      </c>
      <c r="C39" s="21"/>
      <c r="D39" s="19"/>
    </row>
    <row r="40" spans="1:7" x14ac:dyDescent="0.25">
      <c r="A40" s="10" t="s">
        <v>8</v>
      </c>
      <c r="B40" s="11"/>
      <c r="C40" s="6" t="s">
        <v>0</v>
      </c>
      <c r="D40" s="7" t="s">
        <v>30</v>
      </c>
    </row>
    <row r="41" spans="1:7" x14ac:dyDescent="0.25">
      <c r="A41" s="23" t="s">
        <v>35</v>
      </c>
      <c r="B41" s="24"/>
      <c r="C41" s="25" t="s">
        <v>12</v>
      </c>
      <c r="D41" s="26" t="s">
        <v>13</v>
      </c>
    </row>
    <row r="42" spans="1:7" x14ac:dyDescent="0.25">
      <c r="A42" s="23" t="s">
        <v>36</v>
      </c>
      <c r="B42" s="24"/>
      <c r="C42" s="25" t="s">
        <v>29</v>
      </c>
      <c r="D42" s="26" t="s">
        <v>29</v>
      </c>
    </row>
    <row r="43" spans="1:7" x14ac:dyDescent="0.25">
      <c r="C43" s="21"/>
      <c r="D43" s="19"/>
    </row>
    <row r="44" spans="1:7" x14ac:dyDescent="0.25">
      <c r="A44" s="17" t="s">
        <v>47</v>
      </c>
      <c r="C44" s="21"/>
      <c r="D44" s="19"/>
    </row>
    <row r="45" spans="1:7" x14ac:dyDescent="0.25">
      <c r="C45" s="21"/>
      <c r="D45" s="19"/>
    </row>
    <row r="46" spans="1:7" x14ac:dyDescent="0.25">
      <c r="A46" s="8" t="s">
        <v>20</v>
      </c>
      <c r="B46" s="8"/>
      <c r="C46" s="21"/>
      <c r="D46" s="19"/>
    </row>
    <row r="47" spans="1:7" ht="14.45" customHeight="1" x14ac:dyDescent="0.25">
      <c r="A47" s="114" t="s">
        <v>23</v>
      </c>
      <c r="B47" s="114"/>
      <c r="C47" s="114"/>
      <c r="D47" s="114"/>
      <c r="E47" s="114"/>
      <c r="F47" s="114"/>
      <c r="G47" s="14"/>
    </row>
    <row r="48" spans="1:7" ht="14.45" customHeight="1" x14ac:dyDescent="0.25">
      <c r="A48" s="114" t="s">
        <v>21</v>
      </c>
      <c r="B48" s="114"/>
      <c r="C48" s="114"/>
      <c r="D48" s="114"/>
      <c r="E48" s="114"/>
      <c r="F48" s="114"/>
      <c r="G48" s="14"/>
    </row>
    <row r="49" spans="1:8" ht="14.45" customHeight="1" x14ac:dyDescent="0.25">
      <c r="A49" s="114" t="s">
        <v>24</v>
      </c>
      <c r="B49" s="114"/>
      <c r="C49" s="114"/>
      <c r="D49" s="114"/>
      <c r="E49" s="114"/>
      <c r="F49" s="114"/>
      <c r="G49" s="14"/>
    </row>
    <row r="50" spans="1:8" ht="14.45" customHeight="1" x14ac:dyDescent="0.25">
      <c r="A50" s="114" t="s">
        <v>25</v>
      </c>
      <c r="B50" s="114"/>
      <c r="C50" s="114"/>
      <c r="D50" s="114"/>
      <c r="E50" s="114"/>
      <c r="F50" s="114"/>
      <c r="G50" s="14"/>
    </row>
    <row r="51" spans="1:8" ht="39.75" customHeight="1" x14ac:dyDescent="0.25">
      <c r="A51" s="114" t="s">
        <v>45</v>
      </c>
      <c r="B51" s="114"/>
      <c r="C51" s="114"/>
      <c r="D51" s="114"/>
      <c r="E51" s="114"/>
      <c r="F51" s="114"/>
      <c r="G51" s="14"/>
      <c r="H51" s="27"/>
    </row>
    <row r="52" spans="1:8" ht="15.75" customHeight="1" x14ac:dyDescent="0.25">
      <c r="A52" s="114" t="s">
        <v>68</v>
      </c>
      <c r="B52" s="114"/>
      <c r="C52" s="114"/>
      <c r="D52" s="114"/>
      <c r="E52" s="114"/>
      <c r="F52" s="114"/>
      <c r="G52" s="14"/>
      <c r="H52" s="27"/>
    </row>
    <row r="53" spans="1:8" ht="20.25" customHeight="1" x14ac:dyDescent="0.25">
      <c r="A53" s="114" t="s">
        <v>34</v>
      </c>
      <c r="B53" s="114"/>
      <c r="C53" s="114"/>
      <c r="D53" s="114"/>
      <c r="E53" s="114"/>
      <c r="F53" s="114"/>
      <c r="G53" s="14"/>
      <c r="H53" s="27"/>
    </row>
    <row r="54" spans="1:8" ht="15.75" customHeight="1" x14ac:dyDescent="0.25">
      <c r="A54" s="114" t="s">
        <v>37</v>
      </c>
      <c r="B54" s="114"/>
      <c r="C54" s="114"/>
      <c r="D54" s="114"/>
      <c r="E54" s="114"/>
      <c r="F54" s="114"/>
      <c r="G54" s="14"/>
      <c r="H54" s="27"/>
    </row>
    <row r="55" spans="1:8" ht="31.7" customHeight="1" x14ac:dyDescent="0.25">
      <c r="A55" s="114" t="s">
        <v>22</v>
      </c>
      <c r="B55" s="114"/>
      <c r="C55" s="114"/>
      <c r="D55" s="114"/>
      <c r="E55" s="114"/>
      <c r="F55" s="114"/>
      <c r="G55" s="9"/>
      <c r="H55" s="9"/>
    </row>
    <row r="56" spans="1:8" ht="31.35" customHeight="1" x14ac:dyDescent="0.25">
      <c r="A56" s="114" t="s">
        <v>26</v>
      </c>
      <c r="B56" s="114"/>
      <c r="C56" s="114"/>
      <c r="D56" s="114"/>
      <c r="E56" s="114"/>
      <c r="F56" s="114"/>
      <c r="G56" s="9"/>
      <c r="H56" s="27"/>
    </row>
    <row r="57" spans="1:8" ht="15.75" customHeight="1" x14ac:dyDescent="0.25">
      <c r="A57" s="114" t="s">
        <v>101</v>
      </c>
      <c r="B57" s="114"/>
      <c r="C57" s="114"/>
      <c r="D57" s="114"/>
      <c r="E57" s="114"/>
      <c r="F57" s="114"/>
      <c r="G57" s="9"/>
      <c r="H57" s="27"/>
    </row>
    <row r="58" spans="1:8" ht="15.75" customHeight="1" x14ac:dyDescent="0.25">
      <c r="C58" s="21"/>
      <c r="D58" s="19"/>
      <c r="H58" s="27"/>
    </row>
    <row r="59" spans="1:8" ht="15.75" customHeight="1" x14ac:dyDescent="0.25">
      <c r="C59" s="21"/>
      <c r="D59" s="19"/>
      <c r="H59" s="27"/>
    </row>
    <row r="60" spans="1:8" ht="15.75" customHeight="1" x14ac:dyDescent="0.25">
      <c r="A60" s="114"/>
      <c r="B60" s="114"/>
      <c r="C60" s="114"/>
      <c r="D60" s="114"/>
      <c r="E60" s="114"/>
      <c r="F60" s="114"/>
      <c r="G60" s="9"/>
    </row>
    <row r="61" spans="1:8" ht="15.75" customHeight="1" x14ac:dyDescent="0.25">
      <c r="A61" s="114"/>
      <c r="B61" s="114"/>
      <c r="C61" s="114"/>
      <c r="D61" s="114"/>
      <c r="E61" s="114"/>
      <c r="F61" s="114"/>
      <c r="G61" s="9"/>
    </row>
    <row r="62" spans="1:8" x14ac:dyDescent="0.25">
      <c r="C62" s="21"/>
      <c r="D62" s="19"/>
    </row>
    <row r="63" spans="1:8" x14ac:dyDescent="0.25">
      <c r="C63" s="21"/>
      <c r="D63" s="19"/>
    </row>
    <row r="64" spans="1:8" x14ac:dyDescent="0.25">
      <c r="C64" s="21"/>
      <c r="D64" s="19"/>
    </row>
    <row r="65" spans="3:4" x14ac:dyDescent="0.25">
      <c r="C65" s="21"/>
      <c r="D65" s="19"/>
    </row>
    <row r="66" spans="3:4" x14ac:dyDescent="0.25">
      <c r="C66" s="21"/>
      <c r="D66" s="19"/>
    </row>
    <row r="67" spans="3:4" x14ac:dyDescent="0.25">
      <c r="C67" s="21"/>
      <c r="D67" s="19"/>
    </row>
    <row r="68" spans="3:4" x14ac:dyDescent="0.25">
      <c r="C68" s="21"/>
      <c r="D68" s="19"/>
    </row>
  </sheetData>
  <mergeCells count="22">
    <mergeCell ref="D12:E12"/>
    <mergeCell ref="A13:E13"/>
    <mergeCell ref="A51:F51"/>
    <mergeCell ref="A4:G4"/>
    <mergeCell ref="A5:G5"/>
    <mergeCell ref="A7:E7"/>
    <mergeCell ref="A8:G8"/>
    <mergeCell ref="A9:G9"/>
    <mergeCell ref="C11:E11"/>
    <mergeCell ref="A60:F60"/>
    <mergeCell ref="A61:F61"/>
    <mergeCell ref="A29:F29"/>
    <mergeCell ref="A47:F47"/>
    <mergeCell ref="A48:F48"/>
    <mergeCell ref="A49:F49"/>
    <mergeCell ref="A50:F50"/>
    <mergeCell ref="A52:F52"/>
    <mergeCell ref="A53:F53"/>
    <mergeCell ref="A54:F54"/>
    <mergeCell ref="A55:F55"/>
    <mergeCell ref="A56:F56"/>
    <mergeCell ref="A57:F57"/>
  </mergeCells>
  <pageMargins left="0.75" right="0.75" top="1" bottom="1" header="0.5" footer="0.5"/>
  <pageSetup paperSize="9" scale="63"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RESUMEN</vt:lpstr>
      <vt:lpstr>Starter Comod</vt:lpstr>
      <vt:lpstr>Starter + Comod</vt:lpstr>
      <vt:lpstr>Pro Comod</vt:lpstr>
      <vt:lpstr>Master Comod</vt:lpstr>
      <vt:lpstr>Master + Comod</vt:lpstr>
      <vt:lpstr>MYGE 30 Comod</vt:lpstr>
      <vt:lpstr>MYGE 50 Comodato</vt:lpstr>
      <vt:lpstr>MYGE 100 Comodato</vt:lpstr>
      <vt:lpstr>MYGE 200 Comodato</vt:lpstr>
      <vt:lpstr>Starter</vt:lpstr>
      <vt:lpstr>Starter Plus</vt:lpstr>
      <vt:lpstr>Pro</vt:lpstr>
      <vt:lpstr>Master</vt:lpstr>
      <vt:lpstr>Master Plus</vt:lpstr>
      <vt:lpstr>MYGE 30</vt:lpstr>
      <vt:lpstr>MYGE 50</vt:lpstr>
      <vt:lpstr>MYGE 100</vt:lpstr>
      <vt:lpstr>MYGE 200</vt:lpstr>
    </vt:vector>
  </TitlesOfParts>
  <Company>Anura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Jeronimo Serafini</dc:creator>
  <cp:lastModifiedBy>Administrador</cp:lastModifiedBy>
  <cp:lastPrinted>2018-07-13T17:10:15Z</cp:lastPrinted>
  <dcterms:created xsi:type="dcterms:W3CDTF">2012-07-04T14:09:26Z</dcterms:created>
  <dcterms:modified xsi:type="dcterms:W3CDTF">2023-01-25T20:21:00Z</dcterms:modified>
</cp:coreProperties>
</file>